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makwattan001\Documents\3_ITTHI\2025\Q2_25\Draft FS\"/>
    </mc:Choice>
  </mc:AlternateContent>
  <xr:revisionPtr revIDLastSave="0" documentId="13_ncr:1_{083594F2-CFF8-4054-888A-F8212265D4B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S 2-4" sheetId="1" r:id="rId1"/>
    <sheet name="PL 5 (3M)" sheetId="6" r:id="rId2"/>
    <sheet name="PL 6 (6M)" sheetId="7" r:id="rId3"/>
    <sheet name="EQ 7" sheetId="10" r:id="rId4"/>
    <sheet name="EQ 8 " sheetId="8" r:id="rId5"/>
    <sheet name="CF 9-10" sheetId="9" r:id="rId6"/>
  </sheets>
  <definedNames>
    <definedName name="\l">#REF!</definedName>
    <definedName name="\q">#REF!</definedName>
    <definedName name="____________________kkk1" localSheetId="0" hidden="1">#REF!</definedName>
    <definedName name="____________________kkk1" hidden="1">#REF!</definedName>
    <definedName name="___________________kkk1" localSheetId="0" hidden="1">#REF!</definedName>
    <definedName name="___________________kkk1" hidden="1">#REF!</definedName>
    <definedName name="__________________kkk1" localSheetId="0" hidden="1">#REF!</definedName>
    <definedName name="__________________kkk1" hidden="1">#REF!</definedName>
    <definedName name="_________________kkk1" localSheetId="0" hidden="1">#REF!</definedName>
    <definedName name="_________________kkk1" hidden="1">#REF!</definedName>
    <definedName name="________________kkk1" localSheetId="0" hidden="1">#REF!</definedName>
    <definedName name="________________kkk1" hidden="1">#REF!</definedName>
    <definedName name="_______________kkk1" localSheetId="0" hidden="1">#REF!</definedName>
    <definedName name="_______________kkk1" hidden="1">#REF!</definedName>
    <definedName name="______________kkk1" localSheetId="0" hidden="1">#REF!</definedName>
    <definedName name="______________kkk1" hidden="1">#REF!</definedName>
    <definedName name="_____________kkk1" localSheetId="0" hidden="1">#REF!</definedName>
    <definedName name="_____________kkk1" hidden="1">#REF!</definedName>
    <definedName name="____________kkk1" localSheetId="0" hidden="1">#REF!</definedName>
    <definedName name="____________kkk1" hidden="1">#REF!</definedName>
    <definedName name="___________kkk1" localSheetId="0" hidden="1">#REF!</definedName>
    <definedName name="___________kkk1" hidden="1">#REF!</definedName>
    <definedName name="__________kkk1" localSheetId="0" hidden="1">#REF!</definedName>
    <definedName name="__________kkk1" hidden="1">#REF!</definedName>
    <definedName name="_________kkk1" localSheetId="0" hidden="1">#REF!</definedName>
    <definedName name="_________kkk1" hidden="1">#REF!</definedName>
    <definedName name="________kkk1" localSheetId="0" hidden="1">#REF!</definedName>
    <definedName name="________kkk1" hidden="1">#REF!</definedName>
    <definedName name="_______kkk1" localSheetId="0" hidden="1">#REF!</definedName>
    <definedName name="_______kkk1" hidden="1">#REF!</definedName>
    <definedName name="______kkk1" localSheetId="0" hidden="1">#REF!</definedName>
    <definedName name="______kkk1" hidden="1">#REF!</definedName>
    <definedName name="_____kkk1" localSheetId="0" hidden="1">#REF!</definedName>
    <definedName name="_____kkk1" hidden="1">#REF!</definedName>
    <definedName name="____kkk1" localSheetId="0" hidden="1">#REF!</definedName>
    <definedName name="____kkk1" hidden="1">#REF!</definedName>
    <definedName name="___kkk1" localSheetId="0" hidden="1">#REF!</definedName>
    <definedName name="___kkk1" hidden="1">#REF!</definedName>
    <definedName name="__kkk1" localSheetId="0" hidden="1">#REF!</definedName>
    <definedName name="__kkk1" hidden="1">#REF!</definedName>
    <definedName name="__xlfn.BAHTTEXT" hidden="1">#NAME?</definedName>
    <definedName name="_29_May_2003">#REF!</definedName>
    <definedName name="_A2" hidden="1">{"'Data'!$A$1:$D$17"}</definedName>
    <definedName name="_aaa2">#REF!</definedName>
    <definedName name="_CAP2">#REF!</definedName>
    <definedName name="_e1">#REF!</definedName>
    <definedName name="_e10">#REF!</definedName>
    <definedName name="_e2">#REF!</definedName>
    <definedName name="_e3">#REF!</definedName>
    <definedName name="_e4">#REF!</definedName>
    <definedName name="_e5">#REF!</definedName>
    <definedName name="_e6">#REF!</definedName>
    <definedName name="_e7">#REF!</definedName>
    <definedName name="_e8">#REF!</definedName>
    <definedName name="_e9">#REF!</definedName>
    <definedName name="_Ep1">#REF!</definedName>
    <definedName name="_Ep2">#REF!</definedName>
    <definedName name="_Ep3">#REF!</definedName>
    <definedName name="_Ep4">#REF!</definedName>
    <definedName name="_Ep5">#REF!</definedName>
    <definedName name="_Ep6">#REF!</definedName>
    <definedName name="_es1">#REF!</definedName>
    <definedName name="_es2">#REF!</definedName>
    <definedName name="_es3">#REF!</definedName>
    <definedName name="_es4">#REF!</definedName>
    <definedName name="_Fill" localSheetId="0" hidden="1">#REF!</definedName>
    <definedName name="_Fill" hidden="1">#REF!</definedName>
    <definedName name="_xlnm._FilterDatabase" hidden="1">#REF!</definedName>
    <definedName name="_gh1" hidden="1">{"'Data'!$A$1:$D$17"}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kkk1" localSheetId="0" hidden="1">#REF!</definedName>
    <definedName name="_kkk1" hidden="1">#REF!</definedName>
    <definedName name="_Order1" hidden="1">255</definedName>
    <definedName name="_Order2" hidden="1">255</definedName>
    <definedName name="_Parse_Out" localSheetId="0" hidden="1">#REF!</definedName>
    <definedName name="_Parse_Out" hidden="1">#REF!</definedName>
    <definedName name="_PER1">#REF!</definedName>
    <definedName name="_PG2">#REF!</definedName>
    <definedName name="_rep1">#REF!</definedName>
    <definedName name="_rep5">#REF!</definedName>
    <definedName name="_Sort" localSheetId="0" hidden="1">#REF!</definedName>
    <definedName name="_Sort" hidden="1">#REF!</definedName>
    <definedName name="_wer234" hidden="1">{"summary",#N/A,FALSE,"labor"}</definedName>
    <definedName name="_wrn2" hidden="1">{"Burden (burden)",#N/A,FALSE,"burden"}</definedName>
    <definedName name="a_nm" hidden="1">{"'Data'!$A$1:$D$17"}</definedName>
    <definedName name="aa" hidden="1">#REF!</definedName>
    <definedName name="aaa" localSheetId="0" hidden="1">{"conso",#N/A,FALSE,"cash flow"}</definedName>
    <definedName name="aaa" localSheetId="3">{"'Data'!$A$1:$D$17"}</definedName>
    <definedName name="aaa" localSheetId="4">{"'Data'!$A$1:$D$17"}</definedName>
    <definedName name="aaa" hidden="1">{"conso",#N/A,FALSE,"cash flow"}</definedName>
    <definedName name="aaaa" localSheetId="0" hidden="1">{"cashflow",#N/A,FALSE,"cash flow"}</definedName>
    <definedName name="aaaa" hidden="1">{"cashflow",#N/A,FALSE,"cash flow"}</definedName>
    <definedName name="AB" hidden="1">{"'Data'!$A$1:$D$17"}</definedName>
    <definedName name="abc" localSheetId="0" hidden="1">{"cashflow",#N/A,FALSE,"cash flow"}</definedName>
    <definedName name="abc" localSheetId="3">{"'Data'!$A$1:$D$17"}</definedName>
    <definedName name="abc" localSheetId="4">{"'Data'!$A$1:$D$17"}</definedName>
    <definedName name="abc" hidden="1">{"cashflow",#N/A,FALSE,"cash flow"}</definedName>
    <definedName name="abc_Control" hidden="1">{"'Data'!$A$1:$D$17"}</definedName>
    <definedName name="abdc" hidden="1">{"'Data'!$A$1:$D$17"}</definedName>
    <definedName name="ALAA">#REF!</definedName>
    <definedName name="ALBB">#REF!</definedName>
    <definedName name="ALCC">#REF!</definedName>
    <definedName name="ALDD">#REF!</definedName>
    <definedName name="ALEE">#REF!</definedName>
    <definedName name="ALFF">#REF!</definedName>
    <definedName name="ALGG">#REF!</definedName>
    <definedName name="ALHH">#REF!</definedName>
    <definedName name="ALII">#REF!</definedName>
    <definedName name="ALJJ">#REF!</definedName>
    <definedName name="ALKK">#REF!</definedName>
    <definedName name="ALL">#REF!</definedName>
    <definedName name="All_minus_Cal">#REF!,#REF!,#REF!,#REF!</definedName>
    <definedName name="ALLL">#REF!</definedName>
    <definedName name="ALMM">#REF!</definedName>
    <definedName name="ALNN">#REF!</definedName>
    <definedName name="ALOO">#REF!</definedName>
    <definedName name="AM">#REF!</definedName>
    <definedName name="ARA_Threshold">#REF!</definedName>
    <definedName name="Archivo1">#REF!</definedName>
    <definedName name="Archivo2">#REF!</definedName>
    <definedName name="ARP_Threshold">#REF!</definedName>
    <definedName name="AS2DocOpenMode" hidden="1">"AS2DocumentEdit"</definedName>
    <definedName name="asd" hidden="1">{"summary",#N/A,FALSE,"labor"}</definedName>
    <definedName name="ASDDGGHHH" hidden="1">{"'Data'!$A$1:$D$17"}</definedName>
    <definedName name="asdf" hidden="1">{"CLEARING",#N/A,FALSE,"clearing"}</definedName>
    <definedName name="asdfsdf" hidden="1">{#N/A,#N/A,FALSE,"Table of Contents"}</definedName>
    <definedName name="asjdlksaj" hidden="1">{"'Data'!$A$1:$D$17"}</definedName>
    <definedName name="Assets">#REF!</definedName>
    <definedName name="ASSM">#REF!</definedName>
    <definedName name="AUAA">#REF!</definedName>
    <definedName name="AUCC">#REF!</definedName>
    <definedName name="AUDD">#REF!</definedName>
    <definedName name="AUEE">#REF!</definedName>
    <definedName name="AUFF">#REF!</definedName>
    <definedName name="AUGG">#REF!</definedName>
    <definedName name="AUHH">#REF!</definedName>
    <definedName name="AUII">#REF!</definedName>
    <definedName name="AUJJ">#REF!</definedName>
    <definedName name="AUKK">#REF!</definedName>
    <definedName name="AULL">#REF!</definedName>
    <definedName name="AUMM">#REF!</definedName>
    <definedName name="AUNN">#REF!</definedName>
    <definedName name="AUOO">#REF!</definedName>
    <definedName name="AUSENT" hidden="1">{"'Data'!$A$1:$D$17"}</definedName>
    <definedName name="aweraer" hidden="1">{#N/A,#N/A,FALSE,"5yr.hist."}</definedName>
    <definedName name="awerfawer" hidden="1">{"direct labor",#N/A,FALSE,"labor";"direct labor1",#N/A,FALSE,"labor"}</definedName>
    <definedName name="awerwer" hidden="1">{"HEADCOUNT",#N/A,FALSE,"labor"}</definedName>
    <definedName name="b" hidden="1">{"'Data'!$A$1:$D$17"}</definedName>
    <definedName name="BALANCES">#REF!</definedName>
    <definedName name="bbb" hidden="1">{"'Data'!$A$1:$D$17"}</definedName>
    <definedName name="Bermudez" hidden="1">{"'Data'!$A$1:$D$17"}</definedName>
    <definedName name="Bermudez1" hidden="1">{"'Data'!$A$1:$D$17"}</definedName>
    <definedName name="Binder" hidden="1">{"'Data'!$A$1:$D$17"}</definedName>
    <definedName name="bk" localSheetId="0" hidden="1">{"cashflow",#N/A,FALSE,"cash flow"}</definedName>
    <definedName name="bk" hidden="1">{"cashflow",#N/A,FALSE,"cash flow"}</definedName>
    <definedName name="BRGHT_FRWD_CO">#N/A</definedName>
    <definedName name="BROUGHT_FORWARD">#REF!</definedName>
    <definedName name="Calculations">#REF!</definedName>
    <definedName name="calendar">#REF!</definedName>
    <definedName name="CANADA">#N/A</definedName>
    <definedName name="CANADA_INT">#N/A</definedName>
    <definedName name="CASH_IN">#REF!</definedName>
    <definedName name="CASH_OUT">#REF!</definedName>
    <definedName name="CASH_SUMMARY">#REF!</definedName>
    <definedName name="cc">#REF!</definedName>
    <definedName name="ccc" hidden="1">{"'Data'!$A$1:$D$17"}</definedName>
    <definedName name="chart" hidden="1">{"'Data'!$A$1:$D$17"}</definedName>
    <definedName name="Coltrol29" hidden="1">{"'Data'!$A$1:$D$17"}</definedName>
    <definedName name="CORTE" hidden="1">{"Capital",#N/A,FALSE,"capital"}</definedName>
    <definedName name="Customer">#REF!</definedName>
    <definedName name="CUT">#REF!</definedName>
    <definedName name="Cutting">#REF!</definedName>
    <definedName name="cvb" hidden="1">{#N/A,#N/A,FALSE,"summary"}</definedName>
    <definedName name="D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DATA">#REF!</definedName>
    <definedName name="_xlnm.Database">#REF!</definedName>
    <definedName name="dd" localSheetId="0" hidden="1">{"conso",#N/A,FALSE,"cash flow"}</definedName>
    <definedName name="dd" hidden="1">{"conso",#N/A,FALSE,"cash flow"}</definedName>
    <definedName name="dddd" localSheetId="0" hidden="1">{"conso",#N/A,FALSE,"cash flow"}</definedName>
    <definedName name="dddd" hidden="1">{"conso",#N/A,FALSE,"cash flow"}</definedName>
    <definedName name="DEAA">#REF!</definedName>
    <definedName name="DEBT_INVEST">#REF!</definedName>
    <definedName name="DECC">#REF!</definedName>
    <definedName name="DEDD">#REF!</definedName>
    <definedName name="DEEE">#REF!</definedName>
    <definedName name="DEFF">#REF!</definedName>
    <definedName name="DEGG">#REF!</definedName>
    <definedName name="DEHH">#REF!</definedName>
    <definedName name="DEII">#REF!</definedName>
    <definedName name="DEJJ">#REF!</definedName>
    <definedName name="DEKK">#REF!</definedName>
    <definedName name="DELL">#REF!</definedName>
    <definedName name="DEMM">#REF!</definedName>
    <definedName name="DENN">#REF!</definedName>
    <definedName name="DEOO">#REF!</definedName>
    <definedName name="Descrip">#REF!</definedName>
    <definedName name="DIST">#REF!</definedName>
    <definedName name="Dollar">#REF!</definedName>
    <definedName name="e" hidden="1">{"Capital",#N/A,FALSE,"capital"}</definedName>
    <definedName name="EO_AR">#N/A</definedName>
    <definedName name="EO_JE">#REF!</definedName>
    <definedName name="EO_PRD_6">#REF!</definedName>
    <definedName name="EO_PRD_7">#REF!</definedName>
    <definedName name="EOAlertTable">#REF!</definedName>
    <definedName name="EPFIN">#REF!</definedName>
    <definedName name="EPMACH">#REF!</definedName>
    <definedName name="EPSHIP">#REF!</definedName>
    <definedName name="EQUIS">#REF!</definedName>
    <definedName name="eraefewef" hidden="1">{#N/A,#N/A,FALSE,"summary"}</definedName>
    <definedName name="eryert" hidden="1">{"MATERIAL",#N/A,FALSE,"material"}</definedName>
    <definedName name="ET_AR">#N/A</definedName>
    <definedName name="ET_PAGE_1">#REF!</definedName>
    <definedName name="ET_PG_2">#REF!</definedName>
    <definedName name="ET_PRD_5">#REF!</definedName>
    <definedName name="ET_PRD_6">#REF!</definedName>
    <definedName name="ET_PRD_8">#REF!</definedName>
    <definedName name="Exhibit1">#REF!</definedName>
    <definedName name="Exhibit10">#REF!</definedName>
    <definedName name="Exhibit11">#REF!</definedName>
    <definedName name="Exhibit12">#REF!</definedName>
    <definedName name="Exhibit13">#REF!</definedName>
    <definedName name="Exhibit14">#REF!</definedName>
    <definedName name="Exhibit15">#REF!</definedName>
    <definedName name="Exhibit16">#REF!</definedName>
    <definedName name="Exhibit17">#REF!</definedName>
    <definedName name="Exhibit18">#REF!</definedName>
    <definedName name="Exhibit1a">#REF!</definedName>
    <definedName name="Exhibit1b">#REF!</definedName>
    <definedName name="Exhibit2">#REF!</definedName>
    <definedName name="Exhibit3">#REF!</definedName>
    <definedName name="Exhibit4">#REF!</definedName>
    <definedName name="Exhibit5">#REF!</definedName>
    <definedName name="Exhibit6">#REF!</definedName>
    <definedName name="Exhibit7">#REF!</definedName>
    <definedName name="Exhibit8">#REF!</definedName>
    <definedName name="Exhibit9">#REF!</definedName>
    <definedName name="ExportErrorCheck">#REF!</definedName>
    <definedName name="f" hidden="1">{"'Data'!$A$1:$D$17"}</definedName>
    <definedName name="FDSJFH" hidden="1">{"'Data'!$A$1:$D$17"}</definedName>
    <definedName name="FEAA">#REF!</definedName>
    <definedName name="FECC">#REF!</definedName>
    <definedName name="FEDD">#REF!</definedName>
    <definedName name="FEEE">#REF!</definedName>
    <definedName name="FEFF">#REF!</definedName>
    <definedName name="FEGG">#REF!</definedName>
    <definedName name="FEHH">#REF!</definedName>
    <definedName name="FEII">#REF!</definedName>
    <definedName name="FEJJ">#REF!</definedName>
    <definedName name="FEKK">#REF!</definedName>
    <definedName name="FELL">#REF!</definedName>
    <definedName name="FEMM">#REF!</definedName>
    <definedName name="FENN">#REF!</definedName>
    <definedName name="FEOO">#REF!</definedName>
    <definedName name="fgh" hidden="1">{"scrap",#N/A,FALSE,"scrap"}</definedName>
    <definedName name="FIN">#REF!</definedName>
    <definedName name="Finishing">#REF!</definedName>
    <definedName name="Finishing2" hidden="1">{"'Data'!$A$1:$D$17"}</definedName>
    <definedName name="Foriegn_Commissions_by_Rep_by_Period">#REF!</definedName>
    <definedName name="ft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g" hidden="1">{"'Data'!$A$1:$D$17"}</definedName>
    <definedName name="ggg" hidden="1">{"HEADCOUNT",#N/A,FALSE,"labor"}</definedName>
    <definedName name="GH" hidden="1">{"'Data'!$A$1:$D$17"}</definedName>
    <definedName name="GRADING">#REF!</definedName>
    <definedName name="GRAPH">#REF!</definedName>
    <definedName name="Headequal0">#REF!</definedName>
    <definedName name="hector" hidden="1">{"'Data'!$A$1:$D$17"}</definedName>
    <definedName name="hire" localSheetId="0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MDMC">#REF!</definedName>
    <definedName name="HMFAC">#REF!</definedName>
    <definedName name="HMFYR">#REF!</definedName>
    <definedName name="HMJVF">#REF!</definedName>
    <definedName name="HMMDID">#REF!</definedName>
    <definedName name="HMMDIE">#REF!</definedName>
    <definedName name="HMMPG">#REF!</definedName>
    <definedName name="HMQTR">#REF!</definedName>
    <definedName name="HMUF01">#REF!</definedName>
    <definedName name="HMUF02">#REF!</definedName>
    <definedName name="HMUF03">#REF!</definedName>
    <definedName name="HMUF04">#REF!</definedName>
    <definedName name="HMUF05">#REF!</definedName>
    <definedName name="HMUF06">#REF!</definedName>
    <definedName name="HMUF07">#REF!</definedName>
    <definedName name="HMUF08">#REF!</definedName>
    <definedName name="HMUF09">#REF!</definedName>
    <definedName name="HMUF10">#REF!</definedName>
    <definedName name="HMUF11">#REF!</definedName>
    <definedName name="HMUF12">#REF!</definedName>
    <definedName name="HMUF13">#REF!</definedName>
    <definedName name="HMUF14">#REF!</definedName>
    <definedName name="HMUF15">#REF!</definedName>
    <definedName name="HMUF16">#REF!</definedName>
    <definedName name="HMUF17">#REF!</definedName>
    <definedName name="HMUF18">#REF!</definedName>
    <definedName name="HMUF19">#REF!</definedName>
    <definedName name="HMUF20">#REF!</definedName>
    <definedName name="HMUF21">#REF!</definedName>
    <definedName name="HMUF22">#REF!</definedName>
    <definedName name="HMUF23">#REF!</definedName>
    <definedName name="HMUF24">#REF!</definedName>
    <definedName name="HMUF25">#REF!</definedName>
    <definedName name="HMUF26">#REF!</definedName>
    <definedName name="HMUFY1">#REF!</definedName>
    <definedName name="HMUFY2">#REF!</definedName>
    <definedName name="HMUFY3">#REF!</definedName>
    <definedName name="HMUFY4">#REF!</definedName>
    <definedName name="HMUFY5">#REF!</definedName>
    <definedName name="HMUFY6">#REF!</definedName>
    <definedName name="HMWHD">#REF!</definedName>
    <definedName name="HP" localSheetId="0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PDMC">#REF!</definedName>
    <definedName name="HPFAC">#REF!</definedName>
    <definedName name="HPFYR">#REF!</definedName>
    <definedName name="HPJVF">#REF!</definedName>
    <definedName name="HPMPG">#REF!</definedName>
    <definedName name="HPQTR">#REF!</definedName>
    <definedName name="HPUF01">#REF!</definedName>
    <definedName name="HPUF02">#REF!</definedName>
    <definedName name="HPUF03">#REF!</definedName>
    <definedName name="HPUF04">#REF!</definedName>
    <definedName name="HPUF05">#REF!</definedName>
    <definedName name="HPUF06">#REF!</definedName>
    <definedName name="HPUF07">#REF!</definedName>
    <definedName name="HPUF08">#REF!</definedName>
    <definedName name="HPUF09">#REF!</definedName>
    <definedName name="HPUF10">#REF!</definedName>
    <definedName name="HPUF11">#REF!</definedName>
    <definedName name="HPUF12">#REF!</definedName>
    <definedName name="HPUF13">#REF!</definedName>
    <definedName name="HPUF14">#REF!</definedName>
    <definedName name="HPUF15">#REF!</definedName>
    <definedName name="HPUF16">#REF!</definedName>
    <definedName name="HPUF17">#REF!</definedName>
    <definedName name="HPUF18">#REF!</definedName>
    <definedName name="HPUF19">#REF!</definedName>
    <definedName name="HPUF20">#REF!</definedName>
    <definedName name="HPUF21">#REF!</definedName>
    <definedName name="HPUF22">#REF!</definedName>
    <definedName name="HPUF23">#REF!</definedName>
    <definedName name="HPUF24">#REF!</definedName>
    <definedName name="HPUF25">#REF!</definedName>
    <definedName name="HPUF26">#REF!</definedName>
    <definedName name="HPUFY1">#REF!</definedName>
    <definedName name="HPUFY2">#REF!</definedName>
    <definedName name="HPUFY3">#REF!</definedName>
    <definedName name="HPUFY4">#REF!</definedName>
    <definedName name="HPUFY5">#REF!</definedName>
    <definedName name="HPUFY6">#REF!</definedName>
    <definedName name="HPWHD">#REF!</definedName>
    <definedName name="html" hidden="1">{"'Data'!$A$1:$D$17"}</definedName>
    <definedName name="HTML_24" hidden="1">{"'Data'!$A$1:$D$17"}</definedName>
    <definedName name="HTML_CodePage" localSheetId="3">1252</definedName>
    <definedName name="HTML_CodePage" localSheetId="4">1252</definedName>
    <definedName name="HTML_CodePage" hidden="1">874</definedName>
    <definedName name="HTML_Control" localSheetId="0" hidden="1">{"'Model'!$A$1:$N$53"}</definedName>
    <definedName name="HTML_Control" localSheetId="5">{"'Model'!$A$1:$N$53"}</definedName>
    <definedName name="HTML_Control" localSheetId="3">{"'Data'!$A$1:$D$17"}</definedName>
    <definedName name="HTML_Control" localSheetId="4">{"'Data'!$A$1:$D$17"}</definedName>
    <definedName name="HTML_Control" hidden="1">{"'Model'!$A$1:$N$53"}</definedName>
    <definedName name="HTML_Control1" hidden="1">{"'Data'!$A$1:$D$17"}</definedName>
    <definedName name="HTML_Control10" hidden="1">{"'Data'!$A$1:$D$17"}</definedName>
    <definedName name="HTML_Control11" hidden="1">{"'Data'!$A$1:$D$17"}</definedName>
    <definedName name="HTML_Control12" hidden="1">{"'Data'!$A$1:$D$17"}</definedName>
    <definedName name="HTML_Control13" hidden="1">{"'Data'!$A$1:$D$17"}</definedName>
    <definedName name="HTML_Control14" hidden="1">{"'Data'!$A$1:$D$17"}</definedName>
    <definedName name="HTML_Control15" hidden="1">{"'Data'!$A$1:$D$17"}</definedName>
    <definedName name="HTML_Control16" hidden="1">{"'Data'!$A$1:$D$17"}</definedName>
    <definedName name="HTML_Control17" hidden="1">{"'Data'!$A$1:$D$17"}</definedName>
    <definedName name="HTML_Control18" hidden="1">{"'Data'!$A$1:$D$17"}</definedName>
    <definedName name="HTML_Control19" hidden="1">{"'Data'!$A$1:$D$17"}</definedName>
    <definedName name="HTML_Control2" hidden="1">{"'Data'!$A$1:$D$17"}</definedName>
    <definedName name="HTML_Control20" hidden="1">{"'Data'!$A$1:$D$17"}</definedName>
    <definedName name="HTML_Control21" hidden="1">{"'Data'!$A$1:$D$17"}</definedName>
    <definedName name="HTML_Control23" hidden="1">{"'Data'!$A$1:$D$17"}</definedName>
    <definedName name="HTML_Control24" hidden="1">{"'Data'!$A$1:$D$17"}</definedName>
    <definedName name="HTML_Control25" hidden="1">{"'Data'!$A$1:$D$17"}</definedName>
    <definedName name="HTML_Control26" hidden="1">{"'Data'!$A$1:$D$17"}</definedName>
    <definedName name="HTML_Control27" hidden="1">{"'Data'!$A$1:$D$17"}</definedName>
    <definedName name="HTML_Control28" hidden="1">{"'Data'!$A$1:$D$17"}</definedName>
    <definedName name="HTML_Control29" hidden="1">{"'Data'!$A$1:$D$17"}</definedName>
    <definedName name="HTML_Control3" hidden="1">{"'Data'!$A$1:$D$17"}</definedName>
    <definedName name="HTML_Control30" hidden="1">{"'Data'!$A$1:$D$17"}</definedName>
    <definedName name="HTML_Control31" hidden="1">{"'Data'!$A$1:$D$17"}</definedName>
    <definedName name="HTML_Control32" hidden="1">{"'Data'!$A$1:$D$17"}</definedName>
    <definedName name="HTML_Control33" hidden="1">{"'Data'!$A$1:$D$17"}</definedName>
    <definedName name="HTML_Control34" hidden="1">{"'Data'!$A$1:$D$17"}</definedName>
    <definedName name="html_Control38" hidden="1">{"'Data'!$A$1:$D$17"}</definedName>
    <definedName name="HTML_Control4" hidden="1">{"'Data'!$A$1:$D$17"}</definedName>
    <definedName name="HTML_Control5" hidden="1">{"'Data'!$A$1:$D$17"}</definedName>
    <definedName name="HTML_Control6" hidden="1">{"'Data'!$A$1:$D$17"}</definedName>
    <definedName name="HTML_Control7" hidden="1">{"'Data'!$A$1:$D$17"}</definedName>
    <definedName name="HTML_Control8" hidden="1">{"'Data'!$A$1:$D$17"}</definedName>
    <definedName name="HTML_Control9" hidden="1">{"'Data'!$A$1:$D$17"}</definedName>
    <definedName name="HTML_contuol234" hidden="1">{"'Data'!$A$1:$D$17"}</definedName>
    <definedName name="HTML_Description" hidden="1">""</definedName>
    <definedName name="HTML_Email" hidden="1">""</definedName>
    <definedName name="HTML_Header" localSheetId="3">"Data"</definedName>
    <definedName name="HTML_Header" localSheetId="4">"Data"</definedName>
    <definedName name="HTML_Header" hidden="1">"Model"</definedName>
    <definedName name="HTML_LastUpdate" localSheetId="3">"10/30/98"</definedName>
    <definedName name="HTML_LastUpdate" localSheetId="4">"10/30/98"</definedName>
    <definedName name="HTML_LastUpdate" hidden="1">"31/7/01"</definedName>
    <definedName name="HTML_LineAfter" hidden="1">FALSE</definedName>
    <definedName name="HTML_LineBefore" hidden="1">FALSE</definedName>
    <definedName name="HTML_Name" localSheetId="3">"Steve Robbins"</definedName>
    <definedName name="HTML_Name" localSheetId="4">"Steve Robbins"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localSheetId="3">"C:\My Documents\MyHTML.htm"</definedName>
    <definedName name="HTML_PathFile" localSheetId="4">"C:\My Documents\MyHTML.htm"</definedName>
    <definedName name="HTML_PathFile" hidden="1">"C:\My Documents\TPS project\Carried Loss\SCC2.htm"</definedName>
    <definedName name="HTML_Title" localSheetId="3">"Toyota Delivery Performance"</definedName>
    <definedName name="HTML_Title" localSheetId="4">"Toyota Delivery Performance"</definedName>
    <definedName name="HTML_Title" hidden="1">"Model SCC"</definedName>
    <definedName name="indirect" hidden="1">{"indirect labor",#N/A,FALSE,"labor"}</definedName>
    <definedName name="input">#REF!</definedName>
    <definedName name="Interco">#REF!</definedName>
    <definedName name="iophipohgipp" hidden="1">{#N/A,#N/A,FALSE,"summary"}</definedName>
    <definedName name="iopo" localSheetId="0" hidden="1">{"'Model'!$A$1:$N$53"}</definedName>
    <definedName name="iopo" localSheetId="5">{"'Model'!$A$1:$N$53"}</definedName>
    <definedName name="iopo" hidden="1">{"'Model'!$A$1:$N$53"}</definedName>
    <definedName name="itre" hidden="1">{"HEADCOUNT",#N/A,FALSE,"labor"}</definedName>
    <definedName name="jaa">#REF!</definedName>
    <definedName name="JAAA">#REF!</definedName>
    <definedName name="JACC">#REF!</definedName>
    <definedName name="JADD">#REF!</definedName>
    <definedName name="JAEE">#REF!</definedName>
    <definedName name="JAFF">#REF!</definedName>
    <definedName name="JAGG">#REF!</definedName>
    <definedName name="JAHH">#REF!</definedName>
    <definedName name="JAII">#REF!</definedName>
    <definedName name="JAJJ">#REF!</definedName>
    <definedName name="JAKK">#REF!</definedName>
    <definedName name="JALL">#REF!</definedName>
    <definedName name="JAMM">#REF!</definedName>
    <definedName name="JANN">#REF!</definedName>
    <definedName name="JAOO">#REF!</definedName>
    <definedName name="JAR" hidden="1">{"'Data'!$A$1:$D$17"}</definedName>
    <definedName name="Jarudo" hidden="1">{"Burden (burden)",#N/A,FALSE,"burden"}</definedName>
    <definedName name="JLAA">#REF!</definedName>
    <definedName name="JLBB">#REF!</definedName>
    <definedName name="JLCC">#REF!</definedName>
    <definedName name="JLDD">#REF!</definedName>
    <definedName name="JLEE">#REF!</definedName>
    <definedName name="JLFF">#REF!</definedName>
    <definedName name="JLGG">#REF!</definedName>
    <definedName name="JLHH">#REF!</definedName>
    <definedName name="JLII">#REF!</definedName>
    <definedName name="JLJJ">#REF!</definedName>
    <definedName name="JLKK">#REF!</definedName>
    <definedName name="JLLL">#REF!</definedName>
    <definedName name="JLMM">#REF!</definedName>
    <definedName name="JLNN">#REF!</definedName>
    <definedName name="JLOO">#REF!</definedName>
    <definedName name="JUAA">#REF!</definedName>
    <definedName name="JUBB">#REF!</definedName>
    <definedName name="JUCC">#REF!</definedName>
    <definedName name="JUDD">#REF!</definedName>
    <definedName name="JUEE">#REF!</definedName>
    <definedName name="JUFF">#REF!</definedName>
    <definedName name="JUGG">#REF!</definedName>
    <definedName name="JUHH">#REF!</definedName>
    <definedName name="JUII">#REF!</definedName>
    <definedName name="JUJJ">#REF!</definedName>
    <definedName name="JUKK">#REF!</definedName>
    <definedName name="JULL">#REF!</definedName>
    <definedName name="JUMM">#REF!</definedName>
    <definedName name="JUNN">#REF!</definedName>
    <definedName name="JUOO">#REF!</definedName>
    <definedName name="k" hidden="1">{#N/A,#N/A,FALSE,"summary"}</definedName>
    <definedName name="kc">#N/A</definedName>
    <definedName name="KD">#N/A</definedName>
    <definedName name="KHJGDFGFHGHJ" localSheetId="0" hidden="1">{"cashflow",#N/A,FALSE,"cash flow"}</definedName>
    <definedName name="KHJGDFGFHGHJ" hidden="1">{"cashflow",#N/A,FALSE,"cash flow"}</definedName>
    <definedName name="l" hidden="1">{"HEADCOUNT",#N/A,FALSE,"labor"}</definedName>
    <definedName name="Lean">#REF!</definedName>
    <definedName name="Level_Table">#REF!</definedName>
    <definedName name="Liabilities">#REF!</definedName>
    <definedName name="ljsdff" hidden="1">{"Burden (burden)",#N/A,FALSE,"burden"}</definedName>
    <definedName name="lll" hidden="1">{"summary",#N/A,FALSE,"labor"}</definedName>
    <definedName name="llll" hidden="1">{#N/A,#N/A,FALSE,"invpln"}</definedName>
    <definedName name="llpk" hidden="1">{"MATERIAL",#N/A,FALSE,"material"}</definedName>
    <definedName name="load">#REF!</definedName>
    <definedName name="LostTimeJAR" hidden="1">{"'Data'!$A$1:$D$17"}</definedName>
    <definedName name="LStIC">#REF!</definedName>
    <definedName name="LT">#N/A</definedName>
    <definedName name="M">#REF!</definedName>
    <definedName name="MAAA">#REF!</definedName>
    <definedName name="MACC">#REF!</definedName>
    <definedName name="MACH">#REF!</definedName>
    <definedName name="MADD">#REF!</definedName>
    <definedName name="MAEE">#REF!</definedName>
    <definedName name="MAFF">#REF!</definedName>
    <definedName name="MAGG">#REF!</definedName>
    <definedName name="MAHH">#REF!</definedName>
    <definedName name="MAII">#REF!</definedName>
    <definedName name="MAJJ">#REF!</definedName>
    <definedName name="MAKK">#REF!</definedName>
    <definedName name="MALL">#REF!</definedName>
    <definedName name="MAMM">#REF!</definedName>
    <definedName name="MANN">#REF!</definedName>
    <definedName name="MAOO">#REF!</definedName>
    <definedName name="MDS">#REF!</definedName>
    <definedName name="MOLD1">#REF!</definedName>
    <definedName name="MYAA">#REF!</definedName>
    <definedName name="MYBB">#REF!</definedName>
    <definedName name="MYCC">#REF!</definedName>
    <definedName name="MYDD">#REF!</definedName>
    <definedName name="MYEE">#REF!</definedName>
    <definedName name="MYFF">#REF!</definedName>
    <definedName name="MYGG">#REF!</definedName>
    <definedName name="MYHH">#REF!</definedName>
    <definedName name="MYII">#REF!</definedName>
    <definedName name="MYJJ">#REF!</definedName>
    <definedName name="MYKK">#REF!</definedName>
    <definedName name="MYLL">#REF!</definedName>
    <definedName name="MYMM">#REF!</definedName>
    <definedName name="MYNN">#REF!</definedName>
    <definedName name="MYOO">#REF!</definedName>
    <definedName name="NameList">#REF!</definedName>
    <definedName name="NEM">#REF!</definedName>
    <definedName name="new">#REF!</definedName>
    <definedName name="NEWAYGO">#REF!</definedName>
    <definedName name="NEWAYGO_PAGE_1">#REF!</definedName>
    <definedName name="NEWAYGO_PAGE_2">#REF!</definedName>
    <definedName name="NEWEST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NF_PRD_8">#REF!</definedName>
    <definedName name="ni" localSheetId="0" hidden="1">{"conso",#N/A,FALSE,"cash flow"}</definedName>
    <definedName name="ni" hidden="1">{"conso",#N/A,FALSE,"cash flow"}</definedName>
    <definedName name="NOAA">#REF!</definedName>
    <definedName name="NOBB">#REF!</definedName>
    <definedName name="NOCC">#REF!</definedName>
    <definedName name="nocontrol1" hidden="1">{"'Data'!$A$1:$D$17"}</definedName>
    <definedName name="NODD">#REF!</definedName>
    <definedName name="NOEE">#REF!</definedName>
    <definedName name="NOFF">#REF!</definedName>
    <definedName name="NOGG">#REF!</definedName>
    <definedName name="NOHH">#REF!</definedName>
    <definedName name="NOII">#REF!</definedName>
    <definedName name="NOJJ">#REF!</definedName>
    <definedName name="nok" localSheetId="0" hidden="1">#REF!</definedName>
    <definedName name="nok" hidden="1">#REF!</definedName>
    <definedName name="NOKK">#REF!</definedName>
    <definedName name="NOLL">#REF!</definedName>
    <definedName name="NOMM">#REF!</definedName>
    <definedName name="NONN">#REF!</definedName>
    <definedName name="NOOO">#REF!</definedName>
    <definedName name="nu" localSheetId="0" hidden="1">{"cashflow",#N/A,FALSE,"cash flow"}</definedName>
    <definedName name="nu" hidden="1">{"cashflow",#N/A,FALSE,"cash flow"}</definedName>
    <definedName name="o" localSheetId="0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OCAA">#REF!</definedName>
    <definedName name="OCCC">#REF!</definedName>
    <definedName name="OCDD">#REF!</definedName>
    <definedName name="OCEE">#REF!</definedName>
    <definedName name="OCFF">#REF!</definedName>
    <definedName name="OCGG">#REF!</definedName>
    <definedName name="OCHH">#REF!</definedName>
    <definedName name="OCII">#REF!</definedName>
    <definedName name="OCJJ">#REF!</definedName>
    <definedName name="OCKK">#REF!</definedName>
    <definedName name="OCLL">#REF!</definedName>
    <definedName name="OCMM">#REF!</definedName>
    <definedName name="OCNN">#REF!</definedName>
    <definedName name="OCOO">#REF!</definedName>
    <definedName name="OI_Var_Output">#REF!</definedName>
    <definedName name="Omega" hidden="1">{"'Data'!$A$1:$D$17"}</definedName>
    <definedName name="ooi" hidden="1">{#N/A,#N/A,FALSE,"5yr.hist."}</definedName>
    <definedName name="OOOOOO" hidden="1">{"'Data'!$A$1:$D$17"}</definedName>
    <definedName name="ooujg" hidden="1">{"scrap",#N/A,FALSE,"scrap"}</definedName>
    <definedName name="op" hidden="1">{#N/A,#N/A,FALSE,"INC";#N/A,#N/A,FALSE,"BAL SHEET";#N/A,#N/A,FALSE,"RP_INC";#N/A,#N/A,FALSE,"RP_BS";#N/A,#N/A,FALSE,"F_A";#N/A,#N/A,FALSE,"TAX"}</definedName>
    <definedName name="oppp" hidden="1">{"indirect labor",#N/A,FALSE,"labor"}</definedName>
    <definedName name="Ops_Data">#REF!</definedName>
    <definedName name="ou" hidden="1">{#N/A,#N/A,FALSE,"invpln"}</definedName>
    <definedName name="out" hidden="1">{"direct labor",#N/A,FALSE,"labor";"direct labor1",#N/A,FALSE,"labor"}</definedName>
    <definedName name="P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P_B">#N/A</definedName>
    <definedName name="PAGE_1">#REF!</definedName>
    <definedName name="PAGE_10">#REF!</definedName>
    <definedName name="PAGE_11">#REF!</definedName>
    <definedName name="PAGE_12">#REF!</definedName>
    <definedName name="PAGE_13">#REF!</definedName>
    <definedName name="PAGE_14">#REF!</definedName>
    <definedName name="PAGE_15">#REF!</definedName>
    <definedName name="PAGE_2">#REF!</definedName>
    <definedName name="PAGE_20">#REF!</definedName>
    <definedName name="PAGE_21">#REF!</definedName>
    <definedName name="PAGE_3">#REF!</definedName>
    <definedName name="PAGE_4">#REF!</definedName>
    <definedName name="PAGE_5">#REF!</definedName>
    <definedName name="PAGE_6">#REF!</definedName>
    <definedName name="PAGE_7">#REF!</definedName>
    <definedName name="Payroll" localSheetId="0" hidden="1">{"cashflow",#N/A,FALSE,"cash flow"}</definedName>
    <definedName name="Payroll" hidden="1">{"cashflow",#N/A,FALSE,"cash flow"}</definedName>
    <definedName name="payroll3" localSheetId="0" hidden="1">{"conso",#N/A,FALSE,"cash flow"}</definedName>
    <definedName name="payroll3" hidden="1">{"conso",#N/A,FALSE,"cash flow"}</definedName>
    <definedName name="PB">#REF!</definedName>
    <definedName name="PC" localSheetId="0" hidden="1">{"conso",#N/A,FALSE,"cash flow"}</definedName>
    <definedName name="PC" hidden="1">{"conso",#N/A,FALSE,"cash flow"}</definedName>
    <definedName name="per">#REF!</definedName>
    <definedName name="period">#REF!</definedName>
    <definedName name="PERIOD_1">#REF!</definedName>
    <definedName name="PERIOD_2">#N/A</definedName>
    <definedName name="PERIOD_3">#REF!</definedName>
    <definedName name="PERIOD_4_A">#REF!</definedName>
    <definedName name="PERIOD_4_B">#REF!</definedName>
    <definedName name="PERIOD_8">#REF!</definedName>
    <definedName name="PL" localSheetId="0" hidden="1">{"cashflow",#N/A,FALSE,"cash flow"}</definedName>
    <definedName name="PL" hidden="1">{"cashflow",#N/A,FALSE,"cash flow"}</definedName>
    <definedName name="PlatformCopyRange">#REF!</definedName>
    <definedName name="PlatformSortRange">#REF!</definedName>
    <definedName name="po" hidden="1">{"summary",#N/A,FALSE,"labor"}</definedName>
    <definedName name="pop" hidden="1">{#N/A,#N/A,FALSE,"5yr.hist."}</definedName>
    <definedName name="pp" hidden="1">{"'Data'!$A$1:$D$17"}</definedName>
    <definedName name="ppo" hidden="1">{"Capital",#N/A,FALSE,"capital"}</definedName>
    <definedName name="ppooo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PPPPP" hidden="1">{"'Data'!$A$1:$D$17"}</definedName>
    <definedName name="PRD_4_C">#REF!</definedName>
    <definedName name="PRD_4_D">#REF!</definedName>
    <definedName name="PRD_4_E">#REF!</definedName>
    <definedName name="PRD_4_F">#N/A</definedName>
    <definedName name="PRD_5">#REF!</definedName>
    <definedName name="print">#REF!</definedName>
    <definedName name="_xlnm.Print_Area">#REF!</definedName>
    <definedName name="Print_Area_MI">#REF!</definedName>
    <definedName name="_xlnm.Print_Titles">#REF!</definedName>
    <definedName name="PRINT_TITLES_MI">#REF!</definedName>
    <definedName name="print1">#REF!</definedName>
    <definedName name="print2">#REF!</definedName>
    <definedName name="prod1" hidden="1">{"'Data'!$A$1:$D$17"}</definedName>
    <definedName name="prodprocessarditw" hidden="1">{"'Data'!$A$1:$D$17"}</definedName>
    <definedName name="prodprocessaudit" hidden="1">{"'Data'!$A$1:$D$17"}</definedName>
    <definedName name="PT">#REF!</definedName>
    <definedName name="qqqqq" localSheetId="0" hidden="1">{"cashflow",#N/A,FALSE,"cash flow"}</definedName>
    <definedName name="qqqqq" hidden="1">{"cashflow",#N/A,FALSE,"cash flow"}</definedName>
    <definedName name="qwe" hidden="1">{#N/A,#N/A,FALSE,"invpln"}</definedName>
    <definedName name="Reason">#REF!</definedName>
    <definedName name="REC" localSheetId="0" hidden="1">{"conso",#N/A,FALSE,"cash flow"}</definedName>
    <definedName name="rec" localSheetId="3">{"'Data'!$A$1:$D$17"}</definedName>
    <definedName name="rec" localSheetId="4">{"'Data'!$A$1:$D$17"}</definedName>
    <definedName name="REC" hidden="1">{"conso",#N/A,FALSE,"cash flow"}</definedName>
    <definedName name="Report_Version_4">"A1"</definedName>
    <definedName name="RESERVE">#N/A</definedName>
    <definedName name="RETAN">#REF!</definedName>
    <definedName name="RIM">#REF!</definedName>
    <definedName name="RR" hidden="1">{"HEADCOUNT",#N/A,FALSE,"labor"}</definedName>
    <definedName name="rrew" hidden="1">{"CLEARING",#N/A,FALSE,"clearing"}</definedName>
    <definedName name="rrr" hidden="1">{#N/A,#N/A,FALSE,"invpln"}</definedName>
    <definedName name="RRRR" hidden="1">{"scrap",#N/A,FALSE,"scrap"}</definedName>
    <definedName name="RS" hidden="1">{"direct labor",#N/A,FALSE,"labor";"direct labor1",#N/A,FALSE,"labor"}</definedName>
    <definedName name="rt" hidden="1">{"scrap",#N/A,FALSE,"scrap"}</definedName>
    <definedName name="rtrrrrrrrrr" hidden="1">{"'Data'!$A$1:$D$17"}</definedName>
    <definedName name="rty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S_Adjust_Data">#REF!</definedName>
    <definedName name="S_AJE_Tot_Data">#REF!</definedName>
    <definedName name="S_CY_Beg_Data">#REF!</definedName>
    <definedName name="S_CY_End_Data">#REF!</definedName>
    <definedName name="S_PY_End_Data">#REF!</definedName>
    <definedName name="S_RJE_Tot_Data">#REF!</definedName>
    <definedName name="Sales_Var_Output">#REF!</definedName>
    <definedName name="SAPBEXdnldView" hidden="1">"3Y0T31REH35G7WOAIY0JRGBPH"</definedName>
    <definedName name="SAPBEXhrIndnt" hidden="1">1</definedName>
    <definedName name="SAPBEXrevision" hidden="1">1</definedName>
    <definedName name="SAPBEXsysID" hidden="1">"BW1"</definedName>
    <definedName name="SAPBEXwbID" hidden="1">"3QT0CREASQELGVIPBAZEILHZ2"</definedName>
    <definedName name="sd" hidden="1">{"HEADCOUNT",#N/A,FALSE,"labor"}</definedName>
    <definedName name="SEAA">#REF!</definedName>
    <definedName name="SECC">#REF!</definedName>
    <definedName name="SEDD">#REF!</definedName>
    <definedName name="SEEE">#REF!</definedName>
    <definedName name="SEFF">#REF!</definedName>
    <definedName name="SEGG">#REF!</definedName>
    <definedName name="SEHH">#REF!</definedName>
    <definedName name="SEII">#REF!</definedName>
    <definedName name="SEJJ">#REF!</definedName>
    <definedName name="SEKK">#REF!</definedName>
    <definedName name="SELL">#REF!</definedName>
    <definedName name="SEMM">#REF!</definedName>
    <definedName name="SENN">#REF!</definedName>
    <definedName name="SEOO">#REF!</definedName>
    <definedName name="SFMOLD">#REF!</definedName>
    <definedName name="SHIP">#REF!</definedName>
    <definedName name="SHIPMOLD">#REF!</definedName>
    <definedName name="Summary">#REF!</definedName>
    <definedName name="t" hidden="1">{"CLEARING",#N/A,FALSE,"clearing"}</definedName>
    <definedName name="TCB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TCBLOCKBOX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td" hidden="1">{"'Data'!$A$1:$D$17"}</definedName>
    <definedName name="test" localSheetId="0" hidden="1">{"'Model'!$A$1:$N$53"}</definedName>
    <definedName name="test" localSheetId="5">{"'Model'!$A$1:$N$53"}</definedName>
    <definedName name="test" hidden="1">{"'Model'!$A$1:$N$53"}</definedName>
    <definedName name="TEST_PRD_5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27">#REF!</definedName>
    <definedName name="TextRefCopy228">#REF!</definedName>
    <definedName name="TextRefCopy229">#REF!</definedName>
    <definedName name="TextRefCopy23">#REF!</definedName>
    <definedName name="TextRefCopy230">#REF!</definedName>
    <definedName name="TextRefCopy231">#REF!</definedName>
    <definedName name="TextRefCopy232">#REF!</definedName>
    <definedName name="TextRefCopy233">#REF!</definedName>
    <definedName name="TextRefCopy234">#REF!</definedName>
    <definedName name="TextRefCopy235">#REF!</definedName>
    <definedName name="TextRefCopy236">#REF!</definedName>
    <definedName name="TextRefCopy237">#REF!</definedName>
    <definedName name="TextRefCopy238">#REF!</definedName>
    <definedName name="TextRefCopy239">#REF!</definedName>
    <definedName name="TextRefCopy24">#REF!</definedName>
    <definedName name="TextRefCopy240">#REF!</definedName>
    <definedName name="TextRefCopy241">#REF!</definedName>
    <definedName name="TextRefCopy242">#REF!</definedName>
    <definedName name="TextRefCopy243">#REF!</definedName>
    <definedName name="TextRefCopy244">#REF!</definedName>
    <definedName name="TextRefCopy245">#REF!</definedName>
    <definedName name="TextRefCopy246">#REF!</definedName>
    <definedName name="TextRefCopy247">#REF!</definedName>
    <definedName name="TextRefCopy248">#REF!</definedName>
    <definedName name="TextRefCopy249">#REF!</definedName>
    <definedName name="TextRefCopy25">#REF!</definedName>
    <definedName name="TextRefCopy250">#REF!</definedName>
    <definedName name="TextRefCopy251">#REF!</definedName>
    <definedName name="TextRefCopy252">#REF!</definedName>
    <definedName name="TextRefCopy253">#REF!</definedName>
    <definedName name="TextRefCopy254">#REF!</definedName>
    <definedName name="TextRefCopy255">#REF!</definedName>
    <definedName name="TextRefCopy256">#REF!</definedName>
    <definedName name="TextRefCopy257">#REF!</definedName>
    <definedName name="TextRefCopy258">#REF!</definedName>
    <definedName name="TextRefCopy259">#REF!</definedName>
    <definedName name="TextRefCopy26">#REF!</definedName>
    <definedName name="TextRefCopy260">#REF!</definedName>
    <definedName name="TextRefCopy261">#REF!</definedName>
    <definedName name="TextRefCopy262">#REF!</definedName>
    <definedName name="TextRefCopy263">#REF!</definedName>
    <definedName name="TextRefCopy264">#REF!</definedName>
    <definedName name="TextRefCopy265">#REF!</definedName>
    <definedName name="TextRefCopy266">#REF!</definedName>
    <definedName name="TextRefCopy267">#REF!</definedName>
    <definedName name="TextRefCopy268">#REF!</definedName>
    <definedName name="TextRefCopy269">#REF!</definedName>
    <definedName name="TextRefCopy27">#REF!</definedName>
    <definedName name="TextRefCopy270">#REF!</definedName>
    <definedName name="TextRefCopy271">#REF!</definedName>
    <definedName name="TextRefCopy272">#REF!</definedName>
    <definedName name="TextRefCopy273">#REF!</definedName>
    <definedName name="TextRefCopy274">#REF!</definedName>
    <definedName name="TextRefCopy275">#REF!</definedName>
    <definedName name="TextRefCopy276">#REF!</definedName>
    <definedName name="TextRefCopy277">#REF!</definedName>
    <definedName name="TextRefCopy278">#REF!</definedName>
    <definedName name="TextRefCopy279">#REF!</definedName>
    <definedName name="TextRefCopy28">#REF!</definedName>
    <definedName name="TextRefCopy280">#REF!</definedName>
    <definedName name="TextRefCopy281">#REF!</definedName>
    <definedName name="TextRefCopy282">#REF!</definedName>
    <definedName name="TextRefCopy283">#REF!</definedName>
    <definedName name="TextRefCopy284">#REF!</definedName>
    <definedName name="TextRefCopy285">#REF!</definedName>
    <definedName name="TextRefCopy286">#REF!</definedName>
    <definedName name="TextRefCopy287">#REF!</definedName>
    <definedName name="TextRefCopy288">#REF!</definedName>
    <definedName name="TextRefCopy289">#REF!</definedName>
    <definedName name="TextRefCopy29">#REF!</definedName>
    <definedName name="TextRefCopy290">#REF!</definedName>
    <definedName name="TextRefCopy291">#REF!</definedName>
    <definedName name="TextRefCopy292">#REF!</definedName>
    <definedName name="TextRefCopy293">#REF!</definedName>
    <definedName name="TextRefCopy294">#REF!</definedName>
    <definedName name="TextRefCopy295">#REF!</definedName>
    <definedName name="TextRefCopy296">#REF!</definedName>
    <definedName name="TextRefCopy297">#REF!</definedName>
    <definedName name="TextRefCopy298">#REF!</definedName>
    <definedName name="TextRefCopy299">#REF!</definedName>
    <definedName name="TextRefCopy30">#REF!</definedName>
    <definedName name="TextRefCopy300">#REF!</definedName>
    <definedName name="TextRefCopy301">#REF!</definedName>
    <definedName name="TextRefCopy302">#REF!</definedName>
    <definedName name="TextRefCopy303">#REF!</definedName>
    <definedName name="TextRefCopy304">#REF!</definedName>
    <definedName name="TextRefCopy305">#REF!</definedName>
    <definedName name="TextRefCopy306">#REF!</definedName>
    <definedName name="TextRefCopy307">#REF!</definedName>
    <definedName name="TextRefCopy308">#REF!</definedName>
    <definedName name="TextRefCopy309">#REF!</definedName>
    <definedName name="TextRefCopy31">#REF!</definedName>
    <definedName name="TextRefCopy310">#REF!</definedName>
    <definedName name="TextRefCopy311">#REF!</definedName>
    <definedName name="TextRefCopy312">#REF!</definedName>
    <definedName name="TextRefCopy313">#REF!</definedName>
    <definedName name="TextRefCopy314">#REF!</definedName>
    <definedName name="TextRefCopy315">#REF!</definedName>
    <definedName name="TextRefCopy316">#REF!</definedName>
    <definedName name="TextRefCopy317">#REF!</definedName>
    <definedName name="TextRefCopy318">#REF!</definedName>
    <definedName name="TextRefCopy319">#REF!</definedName>
    <definedName name="TextRefCopy32">#REF!</definedName>
    <definedName name="TextRefCopy320">#REF!</definedName>
    <definedName name="TextRefCopy321">#REF!</definedName>
    <definedName name="TextRefCopy322">#REF!</definedName>
    <definedName name="TextRefCopy323">#REF!</definedName>
    <definedName name="TextRefCopy324">#REF!</definedName>
    <definedName name="TextRefCopy325">#REF!</definedName>
    <definedName name="TextRefCopy326">#REF!</definedName>
    <definedName name="TextRefCopy327">#REF!</definedName>
    <definedName name="TextRefCopy328">#REF!</definedName>
    <definedName name="TextRefCopy329">#REF!</definedName>
    <definedName name="TextRefCopy33">#REF!</definedName>
    <definedName name="TextRefCopy330">#REF!</definedName>
    <definedName name="TextRefCopy331">#REF!</definedName>
    <definedName name="TextRefCopy332">#REF!</definedName>
    <definedName name="TextRefCopy333">#REF!</definedName>
    <definedName name="TextRefCopy334">#REF!</definedName>
    <definedName name="TextRefCopy335">#REF!</definedName>
    <definedName name="TextRefCopy336">#REF!</definedName>
    <definedName name="TextRefCopy337">#REF!</definedName>
    <definedName name="TextRefCopy338">#REF!</definedName>
    <definedName name="TextRefCopy339">#REF!</definedName>
    <definedName name="TextRefCopy34">#REF!</definedName>
    <definedName name="TextRefCopy340">#REF!</definedName>
    <definedName name="TextRefCopy341">#REF!</definedName>
    <definedName name="TextRefCopy342">#REF!</definedName>
    <definedName name="TextRefCopy343">#REF!</definedName>
    <definedName name="TextRefCopy344">#REF!</definedName>
    <definedName name="TextRefCopy345">#REF!</definedName>
    <definedName name="TextRefCopy346">#REF!</definedName>
    <definedName name="TextRefCopy347">#REF!</definedName>
    <definedName name="TextRefCopy348">#REF!</definedName>
    <definedName name="TextRefCopy349">#REF!</definedName>
    <definedName name="TextRefCopy35">#REF!</definedName>
    <definedName name="TextRefCopy350">#REF!</definedName>
    <definedName name="TextRefCopy351">#REF!</definedName>
    <definedName name="TextRefCopy352">#REF!</definedName>
    <definedName name="TextRefCopy353">#REF!</definedName>
    <definedName name="TextRefCopy354">#REF!</definedName>
    <definedName name="TextRefCopy355">#REF!</definedName>
    <definedName name="TextRefCopy356">#REF!</definedName>
    <definedName name="TextRefCopy357">#REF!</definedName>
    <definedName name="TextRefCopy358">#REF!</definedName>
    <definedName name="TextRefCopy359">#REF!</definedName>
    <definedName name="TextRefCopy36">#REF!</definedName>
    <definedName name="TextRefCopy360">#REF!</definedName>
    <definedName name="TextRefCopy361">#REF!</definedName>
    <definedName name="TextRefCopy362">#REF!</definedName>
    <definedName name="TextRefCopy363">#REF!</definedName>
    <definedName name="TextRefCopy364">#REF!</definedName>
    <definedName name="TextRefCopy365">#REF!</definedName>
    <definedName name="TextRefCopy366">#REF!</definedName>
    <definedName name="TextRefCopy367">#REF!</definedName>
    <definedName name="TextRefCopy368">#REF!</definedName>
    <definedName name="TextRefCopy369">#REF!</definedName>
    <definedName name="TextRefCopy37">#REF!</definedName>
    <definedName name="TextRefCopy370">#REF!</definedName>
    <definedName name="TextRefCopy371">#REF!</definedName>
    <definedName name="TextRefCopy372">#REF!</definedName>
    <definedName name="TextRefCopy373">#REF!</definedName>
    <definedName name="TextRefCopy374">#REF!</definedName>
    <definedName name="TextRefCopy375">#REF!</definedName>
    <definedName name="TextRefCopy376">#REF!</definedName>
    <definedName name="TextRefCopy377">#REF!</definedName>
    <definedName name="TextRefCopy378">#REF!</definedName>
    <definedName name="TextRefCopy379">#REF!</definedName>
    <definedName name="TextRefCopy38">#REF!</definedName>
    <definedName name="TextRefCopy380">#REF!</definedName>
    <definedName name="TextRefCopy381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hidden="1">1</definedName>
    <definedName name="TOTALS">#REF!</definedName>
    <definedName name="trr" hidden="1">{"Burden (burden)",#N/A,FALSE,"burden"}</definedName>
    <definedName name="tyjtyutu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UFPrn20031130133909">#REF!</definedName>
    <definedName name="uio" hidden="1">{"MATERIAL",#N/A,FALSE,"material"}</definedName>
    <definedName name="uiogiuoyguiu" hidden="1">{#N/A,#N/A,FALSE,"Table of Contents"}</definedName>
    <definedName name="uon" hidden="1">{#N/A,#N/A,FALSE,"invpln"}</definedName>
    <definedName name="USdollar">#REF!</definedName>
    <definedName name="USDOLLARS">#REF!</definedName>
    <definedName name="VPAnfangDaten">#REF!</definedName>
    <definedName name="VPDatenText">#REF!</definedName>
    <definedName name="W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WEEK">#REF!</definedName>
    <definedName name="WEEK1">#REF!</definedName>
    <definedName name="WEEK2">#REF!</definedName>
    <definedName name="WEEK3">#REF!</definedName>
    <definedName name="WEEK4">#REF!</definedName>
    <definedName name="werewer23" hidden="1">{#N/A,#N/A,FALSE,"invpln"}</definedName>
    <definedName name="werwer" hidden="1">{"indirect labor",#N/A,FALSE,"labor"}</definedName>
    <definedName name="WKLY">#REF!</definedName>
    <definedName name="wn.2222" hidden="1">{#N/A,#N/A,FALSE,"summary"}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BURDEN." hidden="1">{"Burden (burden)",#N/A,FALSE,"burden"}</definedName>
    <definedName name="wrn.burdens" hidden="1">{"Burden (burden)",#N/A,FALSE,"burden"}</definedName>
    <definedName name="wrn.capital." hidden="1">{"Capital",#N/A,FALSE,"capital"}</definedName>
    <definedName name="wrn.capital1" hidden="1">{"Capital",#N/A,FALSE,"capital"}</definedName>
    <definedName name="wrn.capitalq" hidden="1">{"Capital",#N/A,FALSE,"capital"}</definedName>
    <definedName name="wrn.capitalw" hidden="1">{"Capital",#N/A,FALSE,"capital"}</definedName>
    <definedName name="wrn.CASH._.REPORT.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wrn.Cashflow." localSheetId="0" hidden="1">{"cashflow",#N/A,FALSE,"cash flow"}</definedName>
    <definedName name="wrn.Cashflow." hidden="1">{"cashflow",#N/A,FALSE,"cash flow"}</definedName>
    <definedName name="wrn.clearing" hidden="1">{"CLEARING",#N/A,FALSE,"clearing"}</definedName>
    <definedName name="wrn.clearing." hidden="1">{"CLEARING",#N/A,FALSE,"clearing"}</definedName>
    <definedName name="wrn.clearing1" hidden="1">{"CLEARING",#N/A,FALSE,"clearing"}</definedName>
    <definedName name="wrn.clearing2" hidden="1">{"CLEARING",#N/A,FALSE,"clearing"}</definedName>
    <definedName name="WRN.clearing3" hidden="1">{"CLEARING",#N/A,FALSE,"clearing"}</definedName>
    <definedName name="wrn.clearing4" hidden="1">{"CLEARING",#N/A,FALSE,"clearing"}</definedName>
    <definedName name="wrn.conso." localSheetId="0" hidden="1">{"conso",#N/A,FALSE,"cash flow"}</definedName>
    <definedName name="wrn.conso." hidden="1">{"conso",#N/A,FALSE,"cash flow"}</definedName>
    <definedName name="wrn.contents5" hidden="1">{#N/A,#N/A,FALSE,"Table of Contents"}</definedName>
    <definedName name="wrn.contents7" hidden="1">{#N/A,#N/A,FALSE,"Table of Contents"}</definedName>
    <definedName name="wrn.direct._.labor." hidden="1">{"direct labor",#N/A,FALSE,"labor";"direct labor1",#N/A,FALSE,"labor"}</definedName>
    <definedName name="wrn.direct.labore" hidden="1">{"direct labor",#N/A,FALSE,"labor";"direct labor1",#N/A,FALSE,"labor"}</definedName>
    <definedName name="wrn.EO._.REPORT." hidden="1">{#N/A,#N/A,FALSE,"INC";#N/A,#N/A,FALSE,"BAL SHEET";#N/A,#N/A,FALSE,"RP_INC";#N/A,#N/A,FALSE,"RP_BS";#N/A,#N/A,FALSE,"F_A";#N/A,#N/A,FALSE,"TAX"}</definedName>
    <definedName name="wrn.five._.year._.history." hidden="1">{#N/A,#N/A,FALSE,"5yr.hist."}</definedName>
    <definedName name="wrn.HEADCOUNT." hidden="1">{"HEADCOUNT",#N/A,FALSE,"labor"}</definedName>
    <definedName name="wrn.headcount5" hidden="1">{"HEADCOUNT",#N/A,FALSE,"labor"}</definedName>
    <definedName name="wrn.history2" hidden="1">{#N/A,#N/A,FALSE,"5yr.hist."}</definedName>
    <definedName name="wrn.history5" hidden="1">{#N/A,#N/A,FALSE,"5yr.hist."}</definedName>
    <definedName name="wrn.indirect._.labor." hidden="1">{"indirect labor",#N/A,FALSE,"labor"}</definedName>
    <definedName name="wrn.indirect_labor23" hidden="1">{"indirect labor",#N/A,FALSE,"labor"}</definedName>
    <definedName name="wrn.invpln." hidden="1">{#N/A,#N/A,FALSE,"invpln"}</definedName>
    <definedName name="wrn.invpln2" hidden="1">{#N/A,#N/A,FALSE,"invpln"}</definedName>
    <definedName name="wrn.invpln3" hidden="1">{#N/A,#N/A,FALSE,"invpln"}</definedName>
    <definedName name="wrn.invpln5" hidden="1">{#N/A,#N/A,FALSE,"invpln"}</definedName>
    <definedName name="wrn.labor2" hidden="1">{"direct labor",#N/A,FALSE,"labor";"direct labor1",#N/A,FALSE,"labor"}</definedName>
    <definedName name="wrn.labor3" hidden="1">{"indirect labor",#N/A,FALSE,"labor"}</definedName>
    <definedName name="wrn.labor7" hidden="1">{"indirect labor",#N/A,FALSE,"labor"}</definedName>
    <definedName name="wrn.laborsumary4" hidden="1">{"summary",#N/A,FALSE,"labor"}</definedName>
    <definedName name="wrn.laborsummary." hidden="1">{"summary",#N/A,FALSE,"labor"}</definedName>
    <definedName name="wrn.laborsummary2" hidden="1">{"summary",#N/A,FALSE,"labor"}</definedName>
    <definedName name="wrn.laborsummary5" hidden="1">{"summary",#N/A,FALSE,"labor"}</definedName>
    <definedName name="wrn.material." hidden="1">{"MATERIAL",#N/A,FALSE,"material"}</definedName>
    <definedName name="wrn.material.." hidden="1">{"MATERIAL",#N/A,FALSE,"material"}</definedName>
    <definedName name="wrn.material2" hidden="1">{"MATERIAL",#N/A,FALSE,"material"}</definedName>
    <definedName name="wrn.material3" hidden="1">{"MATERIAL",#N/A,FALSE,"material"}</definedName>
    <definedName name="wrn.material4" hidden="1">{"MATERIAL",#N/A,FALSE,"material"}</definedName>
    <definedName name="wrn.material5" hidden="1">{"MATERIAL",#N/A,FALSE,"material"}</definedName>
    <definedName name="wrn.MONTHLY." localSheetId="0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pl." hidden="1">{#N/A,#N/A,FALSE,"Exhibits 5-7"}</definedName>
    <definedName name="wrn.PRINTALL.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printall2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printall3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printall9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scrap." hidden="1">{"scrap",#N/A,FALSE,"scrap"}</definedName>
    <definedName name="wrn.scrap0" hidden="1">{"scrap",#N/A,FALSE,"scrap"}</definedName>
    <definedName name="wrn.scrap2" hidden="1">{"scrap",#N/A,FALSE,"scrap"}</definedName>
    <definedName name="wrn.scrap3" hidden="1">{"scrap",#N/A,FALSE,"scrap"}</definedName>
    <definedName name="wrn.scrap4" hidden="1">{"scrap",#N/A,FALSE,"scrap"}</definedName>
    <definedName name="wrn.Statistical._.Summary." hidden="1">{#N/A,#N/A,FALSE,"summary"}</definedName>
    <definedName name="wrn.statistical_sunnary3" hidden="1">{#N/A,#N/A,FALSE,"summary"}</definedName>
    <definedName name="wrn.summary4" hidden="1">{#N/A,#N/A,FALSE,"summary"}</definedName>
    <definedName name="wrn.summary9" hidden="1">{#N/A,#N/A,FALSE,"summary"}</definedName>
    <definedName name="wrn.Table._.of._.Contents." hidden="1">{#N/A,#N/A,FALSE,"Table of Contents"}</definedName>
    <definedName name="wrn1.clearing" hidden="1">{"CLEARING",#N/A,FALSE,"clearing"}</definedName>
    <definedName name="wsgf" hidden="1">{"Burden (burden)",#N/A,FALSE,"burden"}</definedName>
    <definedName name="x" hidden="1">{"MATERIAL",#N/A,FALSE,"material"}</definedName>
    <definedName name="xx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Y" hidden="1">{"MATERIAL",#N/A,FALSE,"material"}</definedName>
    <definedName name="yui" hidden="1">{#N/A,#N/A,FALSE,"Table of Contents"}</definedName>
    <definedName name="yuuiyiu" hidden="1">{"scrap",#N/A,FALSE,"scrap"}</definedName>
    <definedName name="YY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zxc" hidden="1">{"MATERIAL",#N/A,FALSE,"material"}</definedName>
    <definedName name="zz" localSheetId="0" hidden="1">{"cashflow",#N/A,FALSE,"cash flow"}</definedName>
    <definedName name="zz" hidden="1">{"cashflow",#N/A,FALSE,"cash flow"}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" i="8" l="1"/>
  <c r="D26" i="8"/>
  <c r="P23" i="10"/>
  <c r="G75" i="9"/>
  <c r="P21" i="10" l="1"/>
  <c r="P16" i="10"/>
  <c r="P14" i="10"/>
  <c r="P16" i="8"/>
  <c r="I138" i="1"/>
  <c r="I87" i="1"/>
  <c r="I78" i="1"/>
  <c r="I38" i="1"/>
  <c r="I25" i="1"/>
  <c r="H23" i="6"/>
  <c r="H17" i="6"/>
  <c r="H23" i="7"/>
  <c r="H17" i="7"/>
  <c r="G85" i="9"/>
  <c r="G34" i="9"/>
  <c r="G45" i="9" s="1"/>
  <c r="G49" i="9" s="1"/>
  <c r="N26" i="10"/>
  <c r="J26" i="10"/>
  <c r="H26" i="10"/>
  <c r="F26" i="10"/>
  <c r="D26" i="10"/>
  <c r="N18" i="10"/>
  <c r="L18" i="10"/>
  <c r="J18" i="10"/>
  <c r="H18" i="10"/>
  <c r="F18" i="10"/>
  <c r="D18" i="10"/>
  <c r="A3" i="10"/>
  <c r="J23" i="7"/>
  <c r="J17" i="7"/>
  <c r="J23" i="6"/>
  <c r="J17" i="6"/>
  <c r="K87" i="1"/>
  <c r="K78" i="1"/>
  <c r="K38" i="1"/>
  <c r="K25" i="1"/>
  <c r="I85" i="9"/>
  <c r="I75" i="9"/>
  <c r="I45" i="9"/>
  <c r="I49" i="9" s="1"/>
  <c r="K85" i="9"/>
  <c r="K75" i="9"/>
  <c r="K34" i="9"/>
  <c r="K45" i="9" s="1"/>
  <c r="K49" i="9" s="1"/>
  <c r="N26" i="8"/>
  <c r="J26" i="8"/>
  <c r="H26" i="8"/>
  <c r="F26" i="8"/>
  <c r="P21" i="8"/>
  <c r="L23" i="7"/>
  <c r="L17" i="7"/>
  <c r="L23" i="6"/>
  <c r="L17" i="6"/>
  <c r="E85" i="9"/>
  <c r="E75" i="9"/>
  <c r="E45" i="9"/>
  <c r="E49" i="9" s="1"/>
  <c r="N18" i="8"/>
  <c r="L18" i="8"/>
  <c r="J18" i="8"/>
  <c r="H18" i="8"/>
  <c r="F18" i="8"/>
  <c r="D18" i="8"/>
  <c r="P14" i="8"/>
  <c r="A3" i="8"/>
  <c r="A3" i="9" s="1"/>
  <c r="A56" i="9" s="1"/>
  <c r="F23" i="7"/>
  <c r="F17" i="7"/>
  <c r="A35" i="8"/>
  <c r="F23" i="6"/>
  <c r="F17" i="6"/>
  <c r="A1" i="8"/>
  <c r="A1" i="9" s="1"/>
  <c r="A54" i="9" s="1"/>
  <c r="L25" i="6" l="1"/>
  <c r="L36" i="6" s="1"/>
  <c r="L39" i="6" s="1"/>
  <c r="L42" i="6" s="1"/>
  <c r="I89" i="1"/>
  <c r="I140" i="1" s="1"/>
  <c r="P18" i="10"/>
  <c r="I40" i="1"/>
  <c r="P18" i="8"/>
  <c r="G87" i="9"/>
  <c r="G90" i="9" s="1"/>
  <c r="H25" i="7"/>
  <c r="H36" i="7" s="1"/>
  <c r="H39" i="7" s="1"/>
  <c r="H42" i="7" s="1"/>
  <c r="H25" i="6"/>
  <c r="H36" i="6" s="1"/>
  <c r="H39" i="6" s="1"/>
  <c r="H42" i="6" s="1"/>
  <c r="A1" i="10"/>
  <c r="A36" i="10"/>
  <c r="L25" i="7"/>
  <c r="L36" i="7" s="1"/>
  <c r="L39" i="7" s="1"/>
  <c r="L42" i="7" s="1"/>
  <c r="K87" i="9"/>
  <c r="K90" i="9" s="1"/>
  <c r="E87" i="9"/>
  <c r="E90" i="9" s="1"/>
  <c r="J25" i="7"/>
  <c r="J36" i="7" s="1"/>
  <c r="J39" i="7" s="1"/>
  <c r="J42" i="7" s="1"/>
  <c r="J25" i="6"/>
  <c r="J36" i="6" s="1"/>
  <c r="J39" i="6" s="1"/>
  <c r="J42" i="6" s="1"/>
  <c r="F25" i="6"/>
  <c r="F36" i="6" s="1"/>
  <c r="F39" i="6" s="1"/>
  <c r="F42" i="6" s="1"/>
  <c r="K40" i="1"/>
  <c r="K89" i="1"/>
  <c r="I87" i="9"/>
  <c r="I90" i="9" s="1"/>
  <c r="F25" i="7"/>
  <c r="A106" i="9"/>
  <c r="A53" i="9"/>
  <c r="G87" i="1"/>
  <c r="G38" i="1"/>
  <c r="P24" i="8" l="1"/>
  <c r="P26" i="8" s="1"/>
  <c r="L26" i="8"/>
  <c r="K138" i="1" s="1"/>
  <c r="K140" i="1" s="1"/>
  <c r="F36" i="7"/>
  <c r="F39" i="7" s="1"/>
  <c r="F42" i="7" s="1"/>
  <c r="M138" i="1"/>
  <c r="M87" i="1"/>
  <c r="M38" i="1"/>
  <c r="P24" i="10" l="1"/>
  <c r="P26" i="10" s="1"/>
  <c r="L26" i="10"/>
  <c r="A104" i="1"/>
  <c r="A53" i="1"/>
  <c r="A105" i="1" s="1"/>
  <c r="M25" i="1"/>
  <c r="G25" i="1"/>
  <c r="A156" i="1" l="1"/>
  <c r="G138" i="1"/>
  <c r="M78" i="1"/>
  <c r="M89" i="1" s="1"/>
  <c r="G78" i="1"/>
  <c r="G89" i="1" s="1"/>
  <c r="A55" i="1"/>
  <c r="A107" i="1" s="1"/>
  <c r="M40" i="1"/>
  <c r="G40" i="1" l="1"/>
  <c r="G140" i="1"/>
  <c r="M140" i="1"/>
</calcChain>
</file>

<file path=xl/sharedStrings.xml><?xml version="1.0" encoding="utf-8"?>
<sst xmlns="http://schemas.openxmlformats.org/spreadsheetml/2006/main" count="406" uniqueCount="184">
  <si>
    <t>Unaudited</t>
  </si>
  <si>
    <t>Audited</t>
  </si>
  <si>
    <t>31 December</t>
  </si>
  <si>
    <t>Note</t>
  </si>
  <si>
    <t>Baht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</si>
  <si>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</si>
  <si>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</si>
  <si>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</si>
  <si>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</si>
  <si>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</si>
  <si>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</si>
  <si>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Deferred tax assets</t>
  </si>
  <si>
    <t>Total non-current assets</t>
  </si>
  <si>
    <t>Total assets</t>
  </si>
  <si>
    <t>The accompanying notes are an integral part of this interim financial information.</t>
  </si>
  <si>
    <t>Notes</t>
  </si>
  <si>
    <t>Liabilities and equity</t>
  </si>
  <si>
    <t>Current liabilities</t>
  </si>
  <si>
    <t>Other current liabilities</t>
  </si>
  <si>
    <t>Total current liabilities</t>
  </si>
  <si>
    <t>Total liabilities</t>
  </si>
  <si>
    <t>Equity</t>
  </si>
  <si>
    <t>Share capital</t>
  </si>
  <si>
    <t>Authorised share capital</t>
  </si>
  <si>
    <t>Issued and paid-up share capital</t>
  </si>
  <si>
    <t>Total equity</t>
  </si>
  <si>
    <t>Total liabilities and equity</t>
  </si>
  <si>
    <t>Other income</t>
  </si>
  <si>
    <t>Administrative expenses</t>
  </si>
  <si>
    <t>share capital</t>
  </si>
  <si>
    <t>Cash flows from operating activities</t>
  </si>
  <si>
    <t>Interest income</t>
  </si>
  <si>
    <t>Interest received</t>
  </si>
  <si>
    <t>Income tax paid</t>
  </si>
  <si>
    <t>Cash flows from financing activities</t>
  </si>
  <si>
    <t>Cash and cash equivalents at the beginning of the period</t>
  </si>
  <si>
    <t>Cash and cash equivalents at the end of the period</t>
  </si>
  <si>
    <t>2024</t>
  </si>
  <si>
    <t>Itthirit Nice Corporation Public Company Limited</t>
  </si>
  <si>
    <t>Inventories</t>
  </si>
  <si>
    <t>Other current financial assets</t>
  </si>
  <si>
    <t>Restricted bank deposits</t>
  </si>
  <si>
    <t>Right-of-use assets</t>
  </si>
  <si>
    <t>Leasehold improvement and equipment</t>
  </si>
  <si>
    <t>Other intangible assets</t>
  </si>
  <si>
    <t>Other non-current assets</t>
  </si>
  <si>
    <t xml:space="preserve">Contract liabilities </t>
  </si>
  <si>
    <t xml:space="preserve">Current portion of lease liabilities </t>
  </si>
  <si>
    <t>Corporate income tax payable</t>
  </si>
  <si>
    <t>Derivative liabilities</t>
  </si>
  <si>
    <t xml:space="preserve">Other current liabilities </t>
  </si>
  <si>
    <t>Non-current liabilities</t>
  </si>
  <si>
    <t>Lease liabilities</t>
  </si>
  <si>
    <t>Total non-current liabilities</t>
  </si>
  <si>
    <t>Premium on ordinary shares</t>
  </si>
  <si>
    <t>Surplus on share-based payment transactions</t>
  </si>
  <si>
    <t xml:space="preserve">Retained earnings  </t>
  </si>
  <si>
    <t>Appropriated</t>
  </si>
  <si>
    <t xml:space="preserve">Unappropriated </t>
  </si>
  <si>
    <t>Other components of shareholders’ equity</t>
  </si>
  <si>
    <t>Revenues</t>
  </si>
  <si>
    <t>Revenues from sales</t>
  </si>
  <si>
    <t>Revenues from rendering services</t>
  </si>
  <si>
    <t>Total revenues</t>
  </si>
  <si>
    <t xml:space="preserve">Cost of sales </t>
  </si>
  <si>
    <t>Cost of rendering services</t>
  </si>
  <si>
    <t>Net profit for the period</t>
  </si>
  <si>
    <t>Basic earnings per share</t>
  </si>
  <si>
    <t>Retained earnings</t>
  </si>
  <si>
    <t>Surplus on</t>
  </si>
  <si>
    <t>share-based</t>
  </si>
  <si>
    <t>Other comprehensive loss</t>
  </si>
  <si>
    <t>Total</t>
  </si>
  <si>
    <t>payment</t>
  </si>
  <si>
    <t>Legal</t>
  </si>
  <si>
    <t>Losses on re-measurements</t>
  </si>
  <si>
    <t>shareholders’</t>
  </si>
  <si>
    <t>ordinary shares</t>
  </si>
  <si>
    <t>transactions</t>
  </si>
  <si>
    <t>reserve</t>
  </si>
  <si>
    <t>Unappropriated</t>
  </si>
  <si>
    <t xml:space="preserve"> of defined  benefit plans</t>
  </si>
  <si>
    <t>equity</t>
  </si>
  <si>
    <t>Changes during the period</t>
  </si>
  <si>
    <t>Other components of equity</t>
  </si>
  <si>
    <t>Beginning balance as at 1 January 2024</t>
  </si>
  <si>
    <t>Adjustments for:</t>
  </si>
  <si>
    <t>Employee benefits expenses</t>
  </si>
  <si>
    <t>Cash flows from investing activities</t>
  </si>
  <si>
    <t>Cash paid for purchase of equipment</t>
  </si>
  <si>
    <t>Cash received from disposal of equipment</t>
  </si>
  <si>
    <t>Cash paid for purchase of other intangible assets</t>
  </si>
  <si>
    <t xml:space="preserve">Cash paid for interest on lease liabilities </t>
  </si>
  <si>
    <t>Cost of sales and rendering services</t>
  </si>
  <si>
    <t>Total cost of sales and rendering services</t>
  </si>
  <si>
    <t>Gross profit</t>
  </si>
  <si>
    <t>Earnings per share</t>
  </si>
  <si>
    <t>Changes in operating assets and liabilities:</t>
  </si>
  <si>
    <t xml:space="preserve">Cash paid for lease liabilities </t>
  </si>
  <si>
    <t>Employee benefit obligations</t>
  </si>
  <si>
    <t>Finance costs</t>
  </si>
  <si>
    <t>Depreciation and amortisation</t>
  </si>
  <si>
    <t>Appropriated - Legal reserve</t>
  </si>
  <si>
    <t>Statements of Financial Position</t>
  </si>
  <si>
    <t>Statements of Comprehensive Income</t>
  </si>
  <si>
    <t>Statements of Cash Flows</t>
  </si>
  <si>
    <t>Trade and other current payables</t>
  </si>
  <si>
    <t>2025</t>
  </si>
  <si>
    <t>Beginning balance as at 1 January 2025</t>
  </si>
  <si>
    <t>Fixed bank deposits with maturity over 3 months</t>
  </si>
  <si>
    <t>Contract liablities</t>
  </si>
  <si>
    <t>Expected credit loss reversal</t>
  </si>
  <si>
    <t>Gain on foreign exchange rates</t>
  </si>
  <si>
    <t>Other gains</t>
  </si>
  <si>
    <t>Provisions for warranty claims</t>
  </si>
  <si>
    <t>Ordinary shares, 270,000,000 shares</t>
  </si>
  <si>
    <t>at par value of Baht 0.50 each</t>
  </si>
  <si>
    <t>paid-up at Baht 0.50 each</t>
  </si>
  <si>
    <t>paid-up</t>
  </si>
  <si>
    <t>Issued and</t>
  </si>
  <si>
    <t>As at 30 June 2025</t>
  </si>
  <si>
    <t>30 June</t>
  </si>
  <si>
    <t>Ending balance as at 30 June 2024</t>
  </si>
  <si>
    <t>Loss on bad debts written off</t>
  </si>
  <si>
    <t>Gain on disposal and written-off of equipments</t>
  </si>
  <si>
    <t xml:space="preserve">   and intangible assets</t>
  </si>
  <si>
    <t>Fair value gains on derivatives</t>
  </si>
  <si>
    <t>Finance cost</t>
  </si>
  <si>
    <t>Increase in fixed deposits with maturity over 3 months</t>
  </si>
  <si>
    <t>Cash paid for right-of-use assets</t>
  </si>
  <si>
    <t>Net cash used in investing activities</t>
  </si>
  <si>
    <t>Cash repaid for long-term borrowings</t>
  </si>
  <si>
    <t>Cash paid for interest on borrowings</t>
  </si>
  <si>
    <t>Acquisition of right-of-use assets under lease contract</t>
  </si>
  <si>
    <t>For the three-month period ended 30 June 2025</t>
  </si>
  <si>
    <t>For the six-month period ended 30 June 2025</t>
  </si>
  <si>
    <t>Ending balance as at 30 June 2025</t>
  </si>
  <si>
    <t xml:space="preserve"> financial information</t>
  </si>
  <si>
    <t>Separate</t>
  </si>
  <si>
    <r>
      <t xml:space="preserve">Liabilities and equity </t>
    </r>
    <r>
      <rPr>
        <sz val="9"/>
        <rFont val="Arial"/>
        <family val="2"/>
      </rPr>
      <t>(Cont'd)</t>
    </r>
  </si>
  <si>
    <t>Profit before finance costs and</t>
  </si>
  <si>
    <t xml:space="preserve">Profit before finance costs and </t>
  </si>
  <si>
    <t>Investment in a joint venture</t>
  </si>
  <si>
    <t>Ordinary shares, 295,000,000 shares</t>
  </si>
  <si>
    <t>Equity method</t>
  </si>
  <si>
    <t>Trade and other current receivables, net</t>
  </si>
  <si>
    <t>Short-term loan</t>
  </si>
  <si>
    <t>Dividends paid to the Company’s shareholders</t>
  </si>
  <si>
    <t>at par value of Baht 0.50 each)</t>
  </si>
  <si>
    <t>Dividends payment</t>
  </si>
  <si>
    <t>Cash received from sale of other financial assets</t>
  </si>
  <si>
    <t>Acquisition of vehicle under hire purchase agreement</t>
  </si>
  <si>
    <t>Payments for short-term loans to third party</t>
  </si>
  <si>
    <t>Cash paid for front end fee</t>
  </si>
  <si>
    <t>using the equity method</t>
  </si>
  <si>
    <t xml:space="preserve">Share of loss of a joint venture accounted for </t>
  </si>
  <si>
    <t>Other gains (lossess)</t>
  </si>
  <si>
    <t xml:space="preserve">   the equity method</t>
  </si>
  <si>
    <t xml:space="preserve">Share of loss of a joint venture accounted for using </t>
  </si>
  <si>
    <t>Warranty expenses</t>
  </si>
  <si>
    <t>Trade and other current receivables</t>
  </si>
  <si>
    <t>Cash generated from operations activities</t>
  </si>
  <si>
    <t>Net cash generated from operating activities</t>
  </si>
  <si>
    <t>Payable from investment in a joint venture</t>
  </si>
  <si>
    <t>Net cash used in financing activities</t>
  </si>
  <si>
    <t>Net decrease in cash and cash equivalents</t>
  </si>
  <si>
    <t xml:space="preserve"> income tax</t>
  </si>
  <si>
    <t>Profit before income tax</t>
  </si>
  <si>
    <t>Income tax</t>
  </si>
  <si>
    <t xml:space="preserve">income tax </t>
  </si>
  <si>
    <t xml:space="preserve">Profit before income tax </t>
  </si>
  <si>
    <t xml:space="preserve">   financial assets</t>
  </si>
  <si>
    <t>Statements of changes in equity</t>
  </si>
  <si>
    <t>Equity method financial information (Unaudited)</t>
  </si>
  <si>
    <t>Separate financial information (Unaudited)</t>
  </si>
  <si>
    <t>(2024: 270,000,000 ordinary shares</t>
  </si>
  <si>
    <t>Non-cash transactions</t>
  </si>
  <si>
    <t>Long-term borrowings from a financial institution</t>
  </si>
  <si>
    <t>Selling expenses and distribution costs</t>
  </si>
  <si>
    <t>Loss (Gain) on net realisable of inventories</t>
  </si>
  <si>
    <t>Unrealised loss from changes in the fair value of other</t>
  </si>
  <si>
    <t>Loss from disposal of other financial assets</t>
  </si>
  <si>
    <t>Current portion of long-term borrowings</t>
  </si>
  <si>
    <t>from a financial institution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</si>
</sst>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;\(#,##0\);&quot;-&quot;;@"/>
    <numFmt numFmtId="165" formatCode="_(* #,##0.00_);_(* \(#,##0.00\);_(* &quot;-&quot;??_);_(@_)"/>
    <numFmt numFmtId="166" formatCode="#,##0;\(#,##0\)"/>
    <numFmt numFmtId="167" formatCode="_(* #,##0_);_(* \(#,##0\);_(* &quot;-&quot;???\ _);_(@_)"/>
    <numFmt numFmtId="168" formatCode="_(* #,##0_);_(* \(#,##0\);_(* &quot;-&quot;??_);_(@_)"/>
  </numFmts>
  <fonts count="14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Times New Roman"/>
      <family val="1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sz val="14"/>
      <name val="Angsana New"/>
      <family val="1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0"/>
      </bottom>
      <diagonal/>
    </border>
  </borders>
  <cellStyleXfs count="16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37" fontId="4" fillId="0" borderId="0"/>
    <xf numFmtId="0" fontId="5" fillId="0" borderId="0"/>
    <xf numFmtId="43" fontId="6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165" fontId="7" fillId="0" borderId="0" applyFont="0" applyFill="0" applyBorder="0" applyAlignment="0" applyProtection="0"/>
    <xf numFmtId="0" fontId="1" fillId="0" borderId="0"/>
    <xf numFmtId="0" fontId="13" fillId="0" borderId="0"/>
  </cellStyleXfs>
  <cellXfs count="101">
    <xf numFmtId="0" fontId="0" fillId="0" borderId="0" xfId="0"/>
    <xf numFmtId="0" fontId="8" fillId="0" borderId="0" xfId="1" applyFont="1" applyAlignment="1">
      <alignment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164" fontId="8" fillId="0" borderId="0" xfId="1" applyNumberFormat="1" applyFont="1" applyAlignment="1">
      <alignment vertical="center"/>
    </xf>
    <xf numFmtId="164" fontId="9" fillId="0" borderId="0" xfId="1" applyNumberFormat="1" applyFont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164" fontId="8" fillId="0" borderId="0" xfId="1" applyNumberFormat="1" applyFont="1" applyAlignment="1">
      <alignment horizontal="right" vertical="center"/>
    </xf>
    <xf numFmtId="164" fontId="9" fillId="0" borderId="0" xfId="1" quotePrefix="1" applyNumberFormat="1" applyFont="1" applyAlignment="1">
      <alignment horizontal="right" vertical="center"/>
    </xf>
    <xf numFmtId="164" fontId="9" fillId="0" borderId="0" xfId="1" applyNumberFormat="1" applyFont="1" applyAlignment="1">
      <alignment horizontal="right" vertical="center"/>
    </xf>
    <xf numFmtId="164" fontId="9" fillId="0" borderId="1" xfId="1" applyNumberFormat="1" applyFont="1" applyBorder="1" applyAlignment="1">
      <alignment vertical="center"/>
    </xf>
    <xf numFmtId="164" fontId="9" fillId="0" borderId="0" xfId="1" applyNumberFormat="1" applyFont="1" applyAlignment="1">
      <alignment vertical="center"/>
    </xf>
    <xf numFmtId="0" fontId="8" fillId="0" borderId="0" xfId="1" applyFont="1" applyAlignment="1">
      <alignment horizontal="left" vertical="center" wrapText="1" indent="2"/>
    </xf>
    <xf numFmtId="0" fontId="9" fillId="0" borderId="1" xfId="1" applyFont="1" applyBorder="1" applyAlignment="1">
      <alignment horizontal="center" vertical="center"/>
    </xf>
    <xf numFmtId="164" fontId="9" fillId="0" borderId="1" xfId="1" quotePrefix="1" applyNumberFormat="1" applyFont="1" applyBorder="1" applyAlignment="1">
      <alignment horizontal="right" vertical="center"/>
    </xf>
    <xf numFmtId="0" fontId="9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164" fontId="8" fillId="0" borderId="0" xfId="1" applyNumberFormat="1" applyFont="1" applyAlignment="1" applyProtection="1">
      <alignment horizontal="right" vertical="center"/>
      <protection locked="0"/>
    </xf>
    <xf numFmtId="0" fontId="9" fillId="0" borderId="0" xfId="1" applyFont="1" applyAlignment="1">
      <alignment vertical="center" wrapText="1"/>
    </xf>
    <xf numFmtId="0" fontId="8" fillId="0" borderId="0" xfId="1" applyFont="1" applyAlignment="1">
      <alignment horizontal="left" vertical="center" indent="2"/>
    </xf>
    <xf numFmtId="0" fontId="8" fillId="0" borderId="0" xfId="1" applyFont="1" applyAlignment="1">
      <alignment horizontal="left" vertical="center" wrapText="1"/>
    </xf>
    <xf numFmtId="164" fontId="8" fillId="0" borderId="0" xfId="1" quotePrefix="1" applyNumberFormat="1" applyFont="1" applyAlignment="1">
      <alignment horizontal="right" vertical="center"/>
    </xf>
    <xf numFmtId="164" fontId="8" fillId="0" borderId="0" xfId="1" applyNumberFormat="1" applyFont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Border="1" applyAlignment="1" applyProtection="1">
      <alignment horizontal="right" vertical="center"/>
      <protection locked="0"/>
    </xf>
    <xf numFmtId="164" fontId="8" fillId="0" borderId="3" xfId="1" applyNumberFormat="1" applyFont="1" applyBorder="1" applyAlignment="1">
      <alignment vertical="center"/>
    </xf>
    <xf numFmtId="164" fontId="8" fillId="0" borderId="3" xfId="1" applyNumberFormat="1" applyFont="1" applyBorder="1" applyAlignment="1">
      <alignment horizontal="right" vertical="center"/>
    </xf>
    <xf numFmtId="164" fontId="8" fillId="0" borderId="2" xfId="1" applyNumberFormat="1" applyFont="1" applyBorder="1" applyAlignment="1">
      <alignment horizontal="right" vertical="center"/>
    </xf>
    <xf numFmtId="0" fontId="9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right" vertical="center"/>
    </xf>
    <xf numFmtId="164" fontId="8" fillId="0" borderId="1" xfId="1" applyNumberFormat="1" applyFont="1" applyBorder="1" applyAlignment="1">
      <alignment vertical="center"/>
    </xf>
    <xf numFmtId="0" fontId="9" fillId="0" borderId="0" xfId="1" applyFont="1" applyAlignment="1">
      <alignment horizontal="right" vertical="center"/>
    </xf>
    <xf numFmtId="164" fontId="9" fillId="0" borderId="1" xfId="1" applyNumberFormat="1" applyFont="1" applyBorder="1" applyAlignment="1">
      <alignment horizontal="right" vertical="center"/>
    </xf>
    <xf numFmtId="164" fontId="8" fillId="0" borderId="0" xfId="2" applyNumberFormat="1" applyFont="1" applyFill="1" applyBorder="1" applyAlignment="1">
      <alignment horizontal="right" vertical="center"/>
    </xf>
    <xf numFmtId="37" fontId="9" fillId="0" borderId="0" xfId="1" applyNumberFormat="1" applyFont="1" applyAlignment="1">
      <alignment vertical="center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3" applyNumberFormat="1" applyFont="1" applyFill="1" applyAlignment="1">
      <alignment horizontal="right" vertical="top"/>
    </xf>
    <xf numFmtId="164" fontId="8" fillId="0" borderId="0" xfId="2" applyNumberFormat="1" applyFont="1" applyFill="1" applyBorder="1" applyAlignment="1">
      <alignment horizontal="right" vertical="top"/>
    </xf>
    <xf numFmtId="0" fontId="8" fillId="0" borderId="0" xfId="1" applyFont="1" applyAlignment="1">
      <alignment horizontal="center"/>
    </xf>
    <xf numFmtId="164" fontId="8" fillId="0" borderId="0" xfId="2" applyNumberFormat="1" applyFont="1" applyFill="1" applyAlignment="1">
      <alignment horizontal="right" vertical="center"/>
    </xf>
    <xf numFmtId="164" fontId="8" fillId="0" borderId="0" xfId="14" applyNumberFormat="1" applyFont="1" applyAlignment="1">
      <alignment horizontal="right" vertical="center"/>
    </xf>
    <xf numFmtId="164" fontId="8" fillId="0" borderId="1" xfId="2" applyNumberFormat="1" applyFont="1" applyFill="1" applyBorder="1" applyAlignment="1">
      <alignment horizontal="right" vertical="center"/>
    </xf>
    <xf numFmtId="164" fontId="8" fillId="0" borderId="1" xfId="14" applyNumberFormat="1" applyFont="1" applyBorder="1" applyAlignment="1">
      <alignment vertical="center"/>
    </xf>
    <xf numFmtId="0" fontId="9" fillId="0" borderId="0" xfId="4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164" fontId="8" fillId="0" borderId="0" xfId="14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4" applyFont="1" applyAlignment="1">
      <alignment vertical="center"/>
    </xf>
    <xf numFmtId="164" fontId="8" fillId="0" borderId="2" xfId="1" applyNumberFormat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164" fontId="8" fillId="0" borderId="1" xfId="1" applyNumberFormat="1" applyFont="1" applyBorder="1" applyAlignment="1">
      <alignment horizontal="center" vertical="center"/>
    </xf>
    <xf numFmtId="0" fontId="8" fillId="0" borderId="0" xfId="14" applyFont="1" applyAlignment="1">
      <alignment vertical="center"/>
    </xf>
    <xf numFmtId="0" fontId="8" fillId="0" borderId="0" xfId="14" applyFont="1" applyAlignment="1">
      <alignment horizontal="center" vertical="center"/>
    </xf>
    <xf numFmtId="164" fontId="8" fillId="0" borderId="1" xfId="14" applyNumberFormat="1" applyFont="1" applyBorder="1" applyAlignment="1">
      <alignment horizontal="right" vertical="center"/>
    </xf>
    <xf numFmtId="164" fontId="10" fillId="0" borderId="0" xfId="2" applyNumberFormat="1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left" vertical="center"/>
    </xf>
    <xf numFmtId="164" fontId="8" fillId="0" borderId="0" xfId="5" applyNumberFormat="1" applyFont="1" applyAlignment="1">
      <alignment horizontal="right" vertical="center"/>
    </xf>
    <xf numFmtId="164" fontId="8" fillId="0" borderId="1" xfId="6" applyNumberFormat="1" applyFont="1" applyBorder="1" applyAlignment="1">
      <alignment horizontal="righ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166" fontId="11" fillId="0" borderId="1" xfId="1" applyNumberFormat="1" applyFont="1" applyBorder="1" applyAlignment="1">
      <alignment vertical="center"/>
    </xf>
    <xf numFmtId="166" fontId="11" fillId="0" borderId="1" xfId="1" applyNumberFormat="1" applyFont="1" applyBorder="1" applyAlignment="1">
      <alignment horizontal="center" vertical="center"/>
    </xf>
    <xf numFmtId="164" fontId="11" fillId="0" borderId="0" xfId="1" applyNumberFormat="1" applyFont="1" applyAlignment="1">
      <alignment horizontal="right" vertical="center"/>
    </xf>
    <xf numFmtId="0" fontId="12" fillId="0" borderId="0" xfId="1" applyFont="1" applyAlignment="1">
      <alignment horizontal="center" vertical="center"/>
    </xf>
    <xf numFmtId="164" fontId="11" fillId="0" borderId="0" xfId="1" quotePrefix="1" applyNumberFormat="1" applyFont="1" applyAlignment="1">
      <alignment horizontal="right" vertical="center"/>
    </xf>
    <xf numFmtId="0" fontId="11" fillId="0" borderId="1" xfId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right" vertical="center"/>
    </xf>
    <xf numFmtId="164" fontId="12" fillId="0" borderId="0" xfId="1" applyNumberFormat="1" applyFont="1" applyAlignment="1">
      <alignment horizontal="right" vertical="center"/>
    </xf>
    <xf numFmtId="164" fontId="12" fillId="0" borderId="1" xfId="1" applyNumberFormat="1" applyFont="1" applyBorder="1" applyAlignment="1">
      <alignment horizontal="right" vertical="center"/>
    </xf>
    <xf numFmtId="0" fontId="12" fillId="0" borderId="1" xfId="1" applyFont="1" applyBorder="1" applyAlignment="1">
      <alignment vertical="center"/>
    </xf>
    <xf numFmtId="0" fontId="12" fillId="0" borderId="1" xfId="1" applyFont="1" applyBorder="1" applyAlignment="1">
      <alignment horizontal="center" vertical="center"/>
    </xf>
    <xf numFmtId="166" fontId="9" fillId="0" borderId="1" xfId="1" applyNumberFormat="1" applyFont="1" applyBorder="1" applyAlignment="1">
      <alignment vertical="center"/>
    </xf>
    <xf numFmtId="166" fontId="9" fillId="0" borderId="1" xfId="1" applyNumberFormat="1" applyFont="1" applyBorder="1" applyAlignment="1">
      <alignment horizontal="center" vertical="center"/>
    </xf>
    <xf numFmtId="0" fontId="8" fillId="0" borderId="0" xfId="1" applyFont="1"/>
    <xf numFmtId="0" fontId="8" fillId="0" borderId="0" xfId="0" applyFont="1" applyAlignment="1">
      <alignment vertical="center"/>
    </xf>
    <xf numFmtId="168" fontId="8" fillId="0" borderId="0" xfId="0" applyNumberFormat="1" applyFont="1" applyAlignment="1">
      <alignment horizontal="center" vertical="center"/>
    </xf>
    <xf numFmtId="0" fontId="9" fillId="0" borderId="1" xfId="1" applyFont="1" applyBorder="1" applyAlignment="1">
      <alignment horizontal="left" vertical="center"/>
    </xf>
    <xf numFmtId="37" fontId="8" fillId="0" borderId="0" xfId="1" applyNumberFormat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8" fillId="0" borderId="1" xfId="1" applyFont="1" applyBorder="1" applyAlignment="1">
      <alignment horizontal="left" vertical="center"/>
    </xf>
    <xf numFmtId="0" fontId="8" fillId="0" borderId="1" xfId="1" applyFont="1" applyBorder="1" applyAlignment="1">
      <alignment horizontal="right" vertical="center"/>
    </xf>
    <xf numFmtId="37" fontId="8" fillId="0" borderId="0" xfId="1" applyNumberFormat="1" applyFont="1" applyAlignment="1">
      <alignment horizontal="center" vertical="center"/>
    </xf>
    <xf numFmtId="0" fontId="12" fillId="0" borderId="0" xfId="1" applyFont="1"/>
    <xf numFmtId="0" fontId="9" fillId="0" borderId="1" xfId="1" applyFont="1" applyBorder="1" applyAlignment="1">
      <alignment horizontal="right" vertical="center"/>
    </xf>
    <xf numFmtId="164" fontId="12" fillId="0" borderId="0" xfId="1" applyNumberFormat="1" applyFont="1" applyAlignment="1">
      <alignment vertical="center"/>
    </xf>
    <xf numFmtId="164" fontId="11" fillId="0" borderId="0" xfId="1" applyNumberFormat="1" applyFont="1" applyAlignment="1">
      <alignment vertical="center"/>
    </xf>
    <xf numFmtId="164" fontId="12" fillId="0" borderId="1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horizontal="right" vertical="center"/>
    </xf>
    <xf numFmtId="0" fontId="8" fillId="0" borderId="0" xfId="1" quotePrefix="1" applyFont="1" applyAlignment="1">
      <alignment vertical="center"/>
    </xf>
    <xf numFmtId="49" fontId="11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center" vertical="center" wrapText="1"/>
    </xf>
    <xf numFmtId="167" fontId="9" fillId="0" borderId="0" xfId="0" applyNumberFormat="1" applyFont="1" applyAlignment="1">
      <alignment horizontal="center" vertical="center"/>
    </xf>
    <xf numFmtId="167" fontId="9" fillId="0" borderId="4" xfId="0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center" vertical="center"/>
    </xf>
  </cellXfs>
  <cellStyles count="16">
    <cellStyle name="Comma 11" xfId="13" xr:uid="{00000000-0005-0000-0000-000001000000}"/>
    <cellStyle name="Comma 16 3" xfId="3" xr:uid="{00000000-0005-0000-0000-000002000000}"/>
    <cellStyle name="Comma 2" xfId="2" xr:uid="{00000000-0005-0000-0000-000003000000}"/>
    <cellStyle name="Comma 2 3 2" xfId="11" xr:uid="{00000000-0005-0000-0000-000004000000}"/>
    <cellStyle name="Comma 3 7" xfId="9" xr:uid="{00000000-0005-0000-0000-000005000000}"/>
    <cellStyle name="Normal" xfId="0" builtinId="0"/>
    <cellStyle name="Normal 10 11" xfId="1" xr:uid="{00000000-0005-0000-0000-000007000000}"/>
    <cellStyle name="Normal 14" xfId="4" xr:uid="{00000000-0005-0000-0000-000008000000}"/>
    <cellStyle name="Normal 2 2" xfId="6" xr:uid="{00000000-0005-0000-0000-000009000000}"/>
    <cellStyle name="Normal 2 4 3 3" xfId="5" xr:uid="{00000000-0005-0000-0000-00000A000000}"/>
    <cellStyle name="Normal 3 2 2 2" xfId="8" xr:uid="{00000000-0005-0000-0000-00000B000000}"/>
    <cellStyle name="Normal 43 2 5" xfId="10" xr:uid="{00000000-0005-0000-0000-00000C000000}"/>
    <cellStyle name="Normal 5" xfId="15" xr:uid="{416D7212-B0AC-4C99-9C86-C2BA85AD933D}"/>
    <cellStyle name="Normal 51 6" xfId="12" xr:uid="{00000000-0005-0000-0000-00000D000000}"/>
    <cellStyle name="Normal 6 2" xfId="14" xr:uid="{00000000-0005-0000-0000-00000E000000}"/>
    <cellStyle name="pwstyle" xfId="7" xr:uid="{00000000-0005-0000-0000-000012000000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6"/>
  <sheetViews>
    <sheetView tabSelected="1" topLeftCell="A114" zoomScale="110" zoomScaleNormal="110" zoomScaleSheetLayoutView="100" workbookViewId="0">
      <selection activeCell="K133" sqref="K133"/>
    </sheetView>
  </sheetViews>
  <sheetFormatPr defaultColWidth="9.125" defaultRowHeight="16.5" customHeight="1"/>
  <cols>
    <col min="1" max="3" width="1.75" style="3" customWidth="1"/>
    <col min="4" max="4" width="38.25" style="3" customWidth="1"/>
    <col min="5" max="5" width="6.125" style="30" customWidth="1"/>
    <col min="6" max="6" width="1" style="30" customWidth="1"/>
    <col min="7" max="7" width="12.375" style="7" customWidth="1"/>
    <col min="8" max="8" width="1" style="23" customWidth="1"/>
    <col min="9" max="9" width="12.375" style="7" customWidth="1"/>
    <col min="10" max="10" width="1" style="23" customWidth="1"/>
    <col min="11" max="11" width="12.375" style="7" customWidth="1"/>
    <col min="12" max="12" width="1" style="23" customWidth="1"/>
    <col min="13" max="13" width="12.375" style="7" customWidth="1"/>
    <col min="14" max="16384" width="9.125" style="3"/>
  </cols>
  <sheetData>
    <row r="1" spans="1:13" ht="16.5" customHeight="1">
      <c r="A1" s="29" t="s">
        <v>38</v>
      </c>
      <c r="B1" s="29"/>
      <c r="C1" s="29"/>
      <c r="D1" s="29"/>
    </row>
    <row r="2" spans="1:13" ht="16.5" customHeight="1">
      <c r="A2" s="29" t="s">
        <v>103</v>
      </c>
      <c r="B2" s="29"/>
      <c r="C2" s="29"/>
      <c r="D2" s="29"/>
    </row>
    <row r="3" spans="1:13" ht="16.5" customHeight="1">
      <c r="A3" s="31" t="s">
        <v>120</v>
      </c>
      <c r="B3" s="31"/>
      <c r="C3" s="31"/>
      <c r="D3" s="31"/>
      <c r="E3" s="32"/>
      <c r="F3" s="32"/>
      <c r="G3" s="33"/>
      <c r="H3" s="34"/>
      <c r="I3" s="33"/>
      <c r="J3" s="34"/>
      <c r="K3" s="33"/>
      <c r="L3" s="34"/>
      <c r="M3" s="33"/>
    </row>
    <row r="4" spans="1:13" ht="16.5" customHeight="1">
      <c r="A4" s="29"/>
      <c r="B4" s="29"/>
      <c r="C4" s="29"/>
      <c r="D4" s="29"/>
      <c r="H4" s="4"/>
      <c r="J4" s="4"/>
      <c r="L4" s="4"/>
    </row>
    <row r="5" spans="1:13" ht="16.5" customHeight="1">
      <c r="A5" s="29"/>
      <c r="B5" s="29"/>
      <c r="C5" s="29"/>
      <c r="D5" s="29"/>
      <c r="H5" s="4"/>
      <c r="J5" s="4"/>
      <c r="L5" s="4"/>
    </row>
    <row r="6" spans="1:13" ht="16.5" customHeight="1">
      <c r="A6" s="29"/>
      <c r="B6" s="29"/>
      <c r="C6" s="29"/>
      <c r="D6" s="29"/>
      <c r="G6" s="97" t="s">
        <v>144</v>
      </c>
      <c r="H6" s="97"/>
      <c r="I6" s="97"/>
      <c r="K6" s="97" t="s">
        <v>138</v>
      </c>
      <c r="L6" s="97"/>
      <c r="M6" s="97"/>
    </row>
    <row r="7" spans="1:13" ht="16.5" customHeight="1">
      <c r="A7" s="29"/>
      <c r="B7" s="29"/>
      <c r="C7" s="29"/>
      <c r="D7" s="29"/>
      <c r="G7" s="98" t="s">
        <v>137</v>
      </c>
      <c r="H7" s="98"/>
      <c r="I7" s="98"/>
      <c r="K7" s="98" t="s">
        <v>137</v>
      </c>
      <c r="L7" s="98"/>
      <c r="M7" s="98"/>
    </row>
    <row r="8" spans="1:13" ht="16.5" customHeight="1">
      <c r="A8" s="29"/>
      <c r="B8" s="29"/>
      <c r="C8" s="29"/>
      <c r="D8" s="29"/>
      <c r="G8" s="9" t="s">
        <v>0</v>
      </c>
      <c r="H8" s="4"/>
      <c r="I8" s="9" t="s">
        <v>1</v>
      </c>
      <c r="J8" s="4"/>
      <c r="K8" s="9" t="s">
        <v>0</v>
      </c>
      <c r="L8" s="4"/>
      <c r="M8" s="9" t="s">
        <v>1</v>
      </c>
    </row>
    <row r="9" spans="1:13" ht="16.5" customHeight="1">
      <c r="A9" s="29"/>
      <c r="B9" s="29"/>
      <c r="C9" s="29"/>
      <c r="D9" s="29"/>
      <c r="G9" s="8" t="s">
        <v>121</v>
      </c>
      <c r="H9" s="4"/>
      <c r="I9" s="8" t="s">
        <v>2</v>
      </c>
      <c r="J9" s="4"/>
      <c r="K9" s="8" t="s">
        <v>121</v>
      </c>
      <c r="L9" s="4"/>
      <c r="M9" s="8" t="s">
        <v>2</v>
      </c>
    </row>
    <row r="10" spans="1:13" ht="16.5" customHeight="1">
      <c r="E10" s="35"/>
      <c r="F10" s="35"/>
      <c r="G10" s="8" t="s">
        <v>107</v>
      </c>
      <c r="I10" s="8" t="s">
        <v>37</v>
      </c>
      <c r="K10" s="8" t="s">
        <v>107</v>
      </c>
      <c r="M10" s="8" t="s">
        <v>37</v>
      </c>
    </row>
    <row r="11" spans="1:13" ht="16.5" customHeight="1">
      <c r="A11" s="29"/>
      <c r="B11" s="29"/>
      <c r="C11" s="29"/>
      <c r="D11" s="29"/>
      <c r="E11" s="13" t="s">
        <v>15</v>
      </c>
      <c r="F11" s="2"/>
      <c r="G11" s="36" t="s">
        <v>4</v>
      </c>
      <c r="I11" s="36" t="s">
        <v>4</v>
      </c>
      <c r="K11" s="36" t="s">
        <v>4</v>
      </c>
      <c r="M11" s="36" t="s">
        <v>4</v>
      </c>
    </row>
    <row r="12" spans="1:13" ht="16.5" customHeight="1">
      <c r="A12" s="29"/>
      <c r="B12" s="29"/>
      <c r="C12" s="29"/>
      <c r="D12" s="29"/>
      <c r="E12" s="2"/>
      <c r="F12" s="2"/>
      <c r="G12" s="37"/>
      <c r="I12" s="9"/>
      <c r="K12" s="37"/>
      <c r="M12" s="9"/>
    </row>
    <row r="13" spans="1:13" ht="16.5" customHeight="1">
      <c r="A13" s="38" t="s">
        <v>5</v>
      </c>
      <c r="B13" s="38"/>
      <c r="C13" s="38"/>
      <c r="D13" s="38"/>
      <c r="G13" s="39"/>
      <c r="I13" s="4"/>
      <c r="K13" s="39"/>
      <c r="M13" s="4"/>
    </row>
    <row r="14" spans="1:13" ht="16.5" customHeight="1">
      <c r="A14" s="29"/>
      <c r="B14" s="29"/>
      <c r="C14" s="29"/>
      <c r="D14" s="29"/>
      <c r="G14" s="39"/>
      <c r="I14" s="4"/>
      <c r="K14" s="39"/>
      <c r="M14" s="4"/>
    </row>
    <row r="15" spans="1:13" ht="16.5" customHeight="1">
      <c r="A15" s="29" t="s">
        <v>6</v>
      </c>
      <c r="B15" s="29"/>
      <c r="C15" s="29"/>
      <c r="D15" s="29"/>
      <c r="G15" s="40"/>
      <c r="I15" s="4"/>
      <c r="K15" s="40"/>
      <c r="M15" s="4"/>
    </row>
    <row r="16" spans="1:13" ht="16.5" customHeight="1">
      <c r="A16" s="29"/>
      <c r="B16" s="29"/>
      <c r="C16" s="29"/>
      <c r="D16" s="29"/>
      <c r="G16" s="41"/>
      <c r="I16" s="4"/>
      <c r="K16" s="41"/>
      <c r="M16" s="4"/>
    </row>
    <row r="17" spans="1:13" ht="16.5" customHeight="1">
      <c r="A17" s="3" t="s">
        <v>7</v>
      </c>
      <c r="E17" s="42">
        <v>7</v>
      </c>
      <c r="F17" s="42"/>
      <c r="G17" s="43">
        <v>225638022</v>
      </c>
      <c r="I17" s="44">
        <v>229186892</v>
      </c>
      <c r="K17" s="43">
        <v>225638022</v>
      </c>
      <c r="M17" s="44">
        <v>229186892</v>
      </c>
    </row>
    <row r="18" spans="1:13" ht="16.5" customHeight="1">
      <c r="A18" s="3" t="s">
        <v>109</v>
      </c>
      <c r="E18" s="42">
        <v>8</v>
      </c>
      <c r="F18" s="42"/>
      <c r="G18" s="43">
        <v>0</v>
      </c>
      <c r="I18" s="44">
        <v>20241326</v>
      </c>
      <c r="K18" s="43">
        <v>0</v>
      </c>
      <c r="M18" s="44">
        <v>20241326</v>
      </c>
    </row>
    <row r="19" spans="1:13" ht="16.5" customHeight="1">
      <c r="A19" s="3" t="s">
        <v>145</v>
      </c>
      <c r="E19" s="42">
        <v>9</v>
      </c>
      <c r="F19" s="42"/>
      <c r="G19" s="43">
        <v>127241591</v>
      </c>
      <c r="I19" s="44">
        <v>136872207</v>
      </c>
      <c r="K19" s="43">
        <v>127241591</v>
      </c>
      <c r="M19" s="44">
        <v>136872207</v>
      </c>
    </row>
    <row r="20" spans="1:13" ht="16.5" customHeight="1">
      <c r="A20" s="3" t="s">
        <v>146</v>
      </c>
      <c r="E20" s="42">
        <v>10</v>
      </c>
      <c r="F20" s="42"/>
      <c r="G20" s="43">
        <v>3000000</v>
      </c>
      <c r="I20" s="44">
        <v>0</v>
      </c>
      <c r="K20" s="43">
        <v>3000000</v>
      </c>
      <c r="M20" s="44">
        <v>0</v>
      </c>
    </row>
    <row r="21" spans="1:13" ht="16.5" customHeight="1">
      <c r="A21" s="3" t="s">
        <v>39</v>
      </c>
      <c r="E21" s="42">
        <v>11</v>
      </c>
      <c r="F21" s="42"/>
      <c r="G21" s="43">
        <v>27300166</v>
      </c>
      <c r="I21" s="44">
        <v>35006125</v>
      </c>
      <c r="K21" s="43">
        <v>27300166</v>
      </c>
      <c r="M21" s="44">
        <v>35006125</v>
      </c>
    </row>
    <row r="22" spans="1:13" ht="16.2" customHeight="1">
      <c r="A22" s="3" t="s">
        <v>40</v>
      </c>
      <c r="E22" s="42">
        <v>6</v>
      </c>
      <c r="F22" s="42"/>
      <c r="G22" s="43">
        <v>0</v>
      </c>
      <c r="I22" s="44">
        <v>423060</v>
      </c>
      <c r="K22" s="43">
        <v>0</v>
      </c>
      <c r="M22" s="44">
        <v>423060</v>
      </c>
    </row>
    <row r="23" spans="1:13" ht="16.5" customHeight="1">
      <c r="A23" s="3" t="s">
        <v>8</v>
      </c>
      <c r="E23" s="42"/>
      <c r="F23" s="42"/>
      <c r="G23" s="45">
        <v>4845965</v>
      </c>
      <c r="I23" s="46">
        <v>5330305</v>
      </c>
      <c r="K23" s="45">
        <v>4845965</v>
      </c>
      <c r="M23" s="46">
        <v>5330305</v>
      </c>
    </row>
    <row r="24" spans="1:13" ht="16.5" customHeight="1">
      <c r="G24" s="39"/>
      <c r="I24" s="4"/>
      <c r="K24" s="39"/>
      <c r="M24" s="4"/>
    </row>
    <row r="25" spans="1:13" ht="16.5" customHeight="1">
      <c r="A25" s="15" t="s">
        <v>9</v>
      </c>
      <c r="B25" s="15"/>
      <c r="C25" s="15"/>
      <c r="D25" s="15"/>
      <c r="G25" s="34">
        <f>SUM(G17:G23)</f>
        <v>388025744</v>
      </c>
      <c r="I25" s="33">
        <f>SUM(I17:I23)</f>
        <v>427059915</v>
      </c>
      <c r="K25" s="34">
        <f>SUM(K17:K23)</f>
        <v>388025744</v>
      </c>
      <c r="M25" s="33">
        <f>SUM(M17:M23)</f>
        <v>427059915</v>
      </c>
    </row>
    <row r="26" spans="1:13" ht="16.5" customHeight="1">
      <c r="A26" s="15"/>
      <c r="B26" s="15"/>
      <c r="C26" s="15"/>
      <c r="D26" s="15"/>
      <c r="G26" s="23"/>
      <c r="K26" s="23"/>
    </row>
    <row r="27" spans="1:13" ht="16.5" customHeight="1">
      <c r="A27" s="47" t="s">
        <v>10</v>
      </c>
      <c r="B27" s="29"/>
      <c r="C27" s="29"/>
      <c r="D27" s="29"/>
      <c r="G27" s="23"/>
      <c r="K27" s="23"/>
    </row>
    <row r="28" spans="1:13" ht="16.5" customHeight="1">
      <c r="A28" s="29"/>
      <c r="B28" s="29"/>
      <c r="C28" s="29"/>
      <c r="D28" s="29"/>
      <c r="G28" s="23"/>
      <c r="K28" s="23"/>
    </row>
    <row r="29" spans="1:13" ht="16.2" customHeight="1">
      <c r="A29" s="3" t="s">
        <v>109</v>
      </c>
      <c r="B29" s="29"/>
      <c r="C29" s="29"/>
      <c r="D29" s="29"/>
      <c r="E29" s="30">
        <v>8</v>
      </c>
      <c r="G29" s="7">
        <v>21451644</v>
      </c>
      <c r="I29" s="7">
        <v>0</v>
      </c>
      <c r="K29" s="7">
        <v>21451644</v>
      </c>
      <c r="M29" s="7">
        <v>0</v>
      </c>
    </row>
    <row r="30" spans="1:13" ht="16.5" customHeight="1">
      <c r="A30" s="3" t="s">
        <v>41</v>
      </c>
      <c r="B30" s="29"/>
      <c r="C30" s="29"/>
      <c r="D30" s="29"/>
      <c r="E30" s="48">
        <v>12</v>
      </c>
      <c r="G30" s="7">
        <v>8412000</v>
      </c>
      <c r="I30" s="49">
        <v>6112000</v>
      </c>
      <c r="K30" s="7">
        <v>8412000</v>
      </c>
      <c r="M30" s="49">
        <v>6112000</v>
      </c>
    </row>
    <row r="31" spans="1:13" ht="16.5" customHeight="1">
      <c r="A31" s="3" t="s">
        <v>142</v>
      </c>
      <c r="B31" s="29"/>
      <c r="C31" s="29"/>
      <c r="D31" s="29"/>
      <c r="E31" s="48">
        <v>13</v>
      </c>
      <c r="G31" s="7">
        <v>1996935</v>
      </c>
      <c r="I31" s="49">
        <v>0</v>
      </c>
      <c r="K31" s="7">
        <v>2000000</v>
      </c>
      <c r="M31" s="49">
        <v>0</v>
      </c>
    </row>
    <row r="32" spans="1:13" ht="16.5" customHeight="1">
      <c r="A32" s="3" t="s">
        <v>42</v>
      </c>
      <c r="B32" s="29"/>
      <c r="C32" s="29"/>
      <c r="D32" s="29"/>
      <c r="E32" s="50">
        <v>14</v>
      </c>
      <c r="G32" s="7">
        <v>35418672</v>
      </c>
      <c r="I32" s="49">
        <v>37471310</v>
      </c>
      <c r="K32" s="7">
        <v>35418672</v>
      </c>
      <c r="M32" s="49">
        <v>37471310</v>
      </c>
    </row>
    <row r="33" spans="1:13" ht="16.5" customHeight="1">
      <c r="A33" s="3" t="s">
        <v>43</v>
      </c>
      <c r="B33" s="29"/>
      <c r="C33" s="29"/>
      <c r="D33" s="29"/>
      <c r="E33" s="48">
        <v>15</v>
      </c>
      <c r="G33" s="7">
        <v>13172077</v>
      </c>
      <c r="I33" s="49">
        <v>11606965</v>
      </c>
      <c r="K33" s="7">
        <v>13172077</v>
      </c>
      <c r="M33" s="49">
        <v>11606965</v>
      </c>
    </row>
    <row r="34" spans="1:13" ht="16.5" customHeight="1">
      <c r="A34" s="3" t="s">
        <v>44</v>
      </c>
      <c r="B34" s="29"/>
      <c r="C34" s="29"/>
      <c r="D34" s="29"/>
      <c r="E34" s="48">
        <v>16</v>
      </c>
      <c r="G34" s="7">
        <v>3029667</v>
      </c>
      <c r="I34" s="49">
        <v>3329922</v>
      </c>
      <c r="K34" s="7">
        <v>3029667</v>
      </c>
      <c r="M34" s="49">
        <v>3329922</v>
      </c>
    </row>
    <row r="35" spans="1:13" ht="16.5" customHeight="1">
      <c r="A35" s="3" t="s">
        <v>11</v>
      </c>
      <c r="B35" s="29"/>
      <c r="C35" s="29"/>
      <c r="D35" s="29"/>
      <c r="G35" s="7">
        <v>2506191</v>
      </c>
      <c r="I35" s="49">
        <v>2807325</v>
      </c>
      <c r="K35" s="7">
        <v>2506191</v>
      </c>
      <c r="M35" s="49">
        <v>2807325</v>
      </c>
    </row>
    <row r="36" spans="1:13" ht="16.5" customHeight="1">
      <c r="A36" s="51" t="s">
        <v>45</v>
      </c>
      <c r="B36" s="29"/>
      <c r="C36" s="29"/>
      <c r="D36" s="29"/>
      <c r="G36" s="33">
        <v>41063</v>
      </c>
      <c r="I36" s="46">
        <v>42774</v>
      </c>
      <c r="K36" s="33">
        <v>41063</v>
      </c>
      <c r="M36" s="46">
        <v>42774</v>
      </c>
    </row>
    <row r="37" spans="1:13" ht="16.5" customHeight="1">
      <c r="A37" s="29"/>
      <c r="B37" s="29"/>
      <c r="C37" s="29"/>
      <c r="D37" s="29"/>
      <c r="G37" s="39"/>
      <c r="I37" s="44"/>
      <c r="K37" s="39"/>
      <c r="M37" s="44"/>
    </row>
    <row r="38" spans="1:13" ht="16.5" customHeight="1">
      <c r="A38" s="47" t="s">
        <v>12</v>
      </c>
      <c r="B38" s="29"/>
      <c r="C38" s="29"/>
      <c r="D38" s="29"/>
      <c r="G38" s="34">
        <f>SUM(G29:G36)</f>
        <v>86028249</v>
      </c>
      <c r="I38" s="34">
        <f>SUM(I30:I36)</f>
        <v>61370296</v>
      </c>
      <c r="K38" s="34">
        <f>SUM(K29:K36)</f>
        <v>86031314</v>
      </c>
      <c r="M38" s="34">
        <f>SUM(M30:M36)</f>
        <v>61370296</v>
      </c>
    </row>
    <row r="39" spans="1:13" ht="16.5" customHeight="1">
      <c r="A39" s="29"/>
      <c r="B39" s="29"/>
      <c r="C39" s="29"/>
      <c r="D39" s="29"/>
      <c r="G39" s="23"/>
      <c r="K39" s="23"/>
    </row>
    <row r="40" spans="1:13" ht="16.5" customHeight="1" thickBot="1">
      <c r="A40" s="29" t="s">
        <v>13</v>
      </c>
      <c r="B40" s="29"/>
      <c r="C40" s="29"/>
      <c r="D40" s="29"/>
      <c r="G40" s="52">
        <f>G25+G38</f>
        <v>474053993</v>
      </c>
      <c r="I40" s="28">
        <f>SUM(I25,I38)</f>
        <v>488430211</v>
      </c>
      <c r="K40" s="52">
        <f>K25+K38</f>
        <v>474057058</v>
      </c>
      <c r="M40" s="28">
        <f>SUM(M25,M38)</f>
        <v>488430211</v>
      </c>
    </row>
    <row r="41" spans="1:13" ht="16.5" customHeight="1" thickTop="1">
      <c r="A41" s="29"/>
      <c r="B41" s="29"/>
      <c r="C41" s="29"/>
      <c r="D41" s="29"/>
    </row>
    <row r="42" spans="1:13" ht="16.5" customHeight="1">
      <c r="A42" s="29"/>
      <c r="B42" s="29"/>
      <c r="C42" s="29"/>
      <c r="D42" s="29"/>
    </row>
    <row r="43" spans="1:13" ht="16.5" customHeight="1">
      <c r="A43" s="29"/>
      <c r="B43" s="29"/>
      <c r="C43" s="29"/>
      <c r="D43" s="29"/>
    </row>
    <row r="44" spans="1:13" ht="16.5" customHeight="1">
      <c r="A44" s="29"/>
      <c r="B44" s="29"/>
      <c r="C44" s="29"/>
      <c r="D44" s="29"/>
    </row>
    <row r="45" spans="1:13" ht="16.5" customHeight="1">
      <c r="A45" s="29"/>
      <c r="B45" s="29"/>
      <c r="C45" s="29"/>
      <c r="D45" s="29"/>
    </row>
    <row r="46" spans="1:13" ht="16.5" customHeight="1">
      <c r="A46" s="29"/>
      <c r="B46" s="29"/>
      <c r="C46" s="29"/>
      <c r="D46" s="29"/>
    </row>
    <row r="47" spans="1:13" ht="16.5" customHeight="1">
      <c r="A47" s="29"/>
      <c r="B47" s="29"/>
      <c r="C47" s="29"/>
      <c r="D47" s="29"/>
    </row>
    <row r="48" spans="1:13" ht="16.5" customHeight="1">
      <c r="A48" s="29"/>
      <c r="B48" s="29"/>
      <c r="C48" s="29"/>
      <c r="D48" s="29"/>
    </row>
    <row r="49" spans="1:13" ht="16.5" customHeight="1">
      <c r="A49" s="29"/>
      <c r="B49" s="29"/>
      <c r="C49" s="29"/>
      <c r="D49" s="29"/>
    </row>
    <row r="50" spans="1:13" ht="16.5" customHeight="1">
      <c r="A50" s="29"/>
      <c r="B50" s="29"/>
      <c r="C50" s="29"/>
      <c r="D50" s="29"/>
    </row>
    <row r="51" spans="1:13" ht="9.75" customHeight="1">
      <c r="A51" s="29"/>
      <c r="B51" s="29"/>
      <c r="C51" s="29"/>
      <c r="D51" s="29"/>
    </row>
    <row r="52" spans="1:13" ht="21.9" customHeight="1">
      <c r="A52" s="53" t="s">
        <v>14</v>
      </c>
      <c r="B52" s="53"/>
      <c r="C52" s="53"/>
      <c r="D52" s="53"/>
      <c r="E52" s="32"/>
      <c r="F52" s="32"/>
      <c r="G52" s="33"/>
      <c r="H52" s="54"/>
      <c r="I52" s="33"/>
      <c r="J52" s="54"/>
      <c r="K52" s="33"/>
      <c r="L52" s="54"/>
      <c r="M52" s="33"/>
    </row>
    <row r="53" spans="1:13" ht="16.5" customHeight="1">
      <c r="A53" s="29" t="str">
        <f>+A1</f>
        <v>Itthirit Nice Corporation Public Company Limited</v>
      </c>
      <c r="B53" s="29"/>
      <c r="C53" s="29"/>
      <c r="D53" s="29"/>
    </row>
    <row r="54" spans="1:13" ht="16.5" customHeight="1">
      <c r="A54" s="29" t="s">
        <v>103</v>
      </c>
      <c r="B54" s="29"/>
      <c r="C54" s="29"/>
      <c r="D54" s="29"/>
    </row>
    <row r="55" spans="1:13" ht="16.5" customHeight="1">
      <c r="A55" s="31" t="str">
        <f>A3</f>
        <v>As at 30 June 2025</v>
      </c>
      <c r="B55" s="31"/>
      <c r="C55" s="31"/>
      <c r="D55" s="31"/>
      <c r="E55" s="32"/>
      <c r="F55" s="32"/>
      <c r="G55" s="33"/>
      <c r="H55" s="34"/>
      <c r="I55" s="33"/>
      <c r="J55" s="34"/>
      <c r="K55" s="33"/>
      <c r="L55" s="34"/>
      <c r="M55" s="33"/>
    </row>
    <row r="56" spans="1:13" ht="16.5" customHeight="1">
      <c r="A56" s="29"/>
      <c r="B56" s="29"/>
      <c r="C56" s="29"/>
      <c r="D56" s="29"/>
      <c r="H56" s="4"/>
      <c r="J56" s="4"/>
      <c r="L56" s="4"/>
    </row>
    <row r="57" spans="1:13" ht="16.5" customHeight="1">
      <c r="A57" s="29"/>
      <c r="B57" s="29"/>
      <c r="C57" s="29"/>
      <c r="D57" s="29"/>
      <c r="H57" s="4"/>
      <c r="J57" s="4"/>
      <c r="L57" s="4"/>
    </row>
    <row r="58" spans="1:13" ht="16.5" customHeight="1">
      <c r="A58" s="29"/>
      <c r="B58" s="29"/>
      <c r="C58" s="29"/>
      <c r="D58" s="29"/>
      <c r="G58" s="97" t="s">
        <v>144</v>
      </c>
      <c r="H58" s="97"/>
      <c r="I58" s="97"/>
      <c r="K58" s="97" t="s">
        <v>138</v>
      </c>
      <c r="L58" s="97"/>
      <c r="M58" s="97"/>
    </row>
    <row r="59" spans="1:13" ht="16.5" customHeight="1">
      <c r="A59" s="29"/>
      <c r="B59" s="29"/>
      <c r="C59" s="29"/>
      <c r="D59" s="29"/>
      <c r="G59" s="98" t="s">
        <v>137</v>
      </c>
      <c r="H59" s="98"/>
      <c r="I59" s="98"/>
      <c r="K59" s="98" t="s">
        <v>137</v>
      </c>
      <c r="L59" s="98"/>
      <c r="M59" s="98"/>
    </row>
    <row r="60" spans="1:13" ht="16.5" customHeight="1">
      <c r="A60" s="29"/>
      <c r="B60" s="29"/>
      <c r="C60" s="29"/>
      <c r="D60" s="29"/>
      <c r="G60" s="9" t="s">
        <v>0</v>
      </c>
      <c r="H60" s="4"/>
      <c r="I60" s="9" t="s">
        <v>1</v>
      </c>
      <c r="J60" s="4"/>
      <c r="K60" s="9" t="s">
        <v>0</v>
      </c>
      <c r="L60" s="4"/>
      <c r="M60" s="9" t="s">
        <v>1</v>
      </c>
    </row>
    <row r="61" spans="1:13" ht="16.5" customHeight="1">
      <c r="A61" s="29"/>
      <c r="B61" s="29"/>
      <c r="C61" s="29"/>
      <c r="D61" s="29"/>
      <c r="G61" s="8" t="s">
        <v>121</v>
      </c>
      <c r="H61" s="4"/>
      <c r="I61" s="8" t="s">
        <v>2</v>
      </c>
      <c r="J61" s="4"/>
      <c r="K61" s="8" t="s">
        <v>121</v>
      </c>
      <c r="L61" s="4"/>
      <c r="M61" s="8" t="s">
        <v>2</v>
      </c>
    </row>
    <row r="62" spans="1:13" ht="16.5" customHeight="1">
      <c r="E62" s="35"/>
      <c r="F62" s="35"/>
      <c r="G62" s="8" t="s">
        <v>107</v>
      </c>
      <c r="I62" s="8" t="s">
        <v>37</v>
      </c>
      <c r="K62" s="8" t="s">
        <v>107</v>
      </c>
      <c r="M62" s="8" t="s">
        <v>37</v>
      </c>
    </row>
    <row r="63" spans="1:13" ht="16.5" customHeight="1">
      <c r="A63" s="29"/>
      <c r="B63" s="29"/>
      <c r="C63" s="29"/>
      <c r="D63" s="29"/>
      <c r="E63" s="13" t="s">
        <v>15</v>
      </c>
      <c r="F63" s="2"/>
      <c r="G63" s="36" t="s">
        <v>4</v>
      </c>
      <c r="I63" s="36" t="s">
        <v>4</v>
      </c>
      <c r="K63" s="36" t="s">
        <v>4</v>
      </c>
      <c r="M63" s="36" t="s">
        <v>4</v>
      </c>
    </row>
    <row r="64" spans="1:13" ht="16.5" customHeight="1">
      <c r="A64" s="29"/>
      <c r="B64" s="29"/>
      <c r="C64" s="29"/>
      <c r="D64" s="29"/>
      <c r="G64" s="37"/>
      <c r="K64" s="37"/>
    </row>
    <row r="65" spans="1:13" ht="16.5" customHeight="1">
      <c r="A65" s="29" t="s">
        <v>16</v>
      </c>
      <c r="B65" s="29"/>
      <c r="C65" s="29"/>
      <c r="D65" s="29"/>
      <c r="G65" s="39"/>
      <c r="K65" s="39"/>
    </row>
    <row r="66" spans="1:13" ht="16.5" customHeight="1">
      <c r="G66" s="39"/>
      <c r="K66" s="39"/>
    </row>
    <row r="67" spans="1:13" ht="16.5" customHeight="1">
      <c r="A67" s="29" t="s">
        <v>17</v>
      </c>
      <c r="B67" s="29"/>
      <c r="C67" s="29"/>
      <c r="D67" s="29"/>
      <c r="G67" s="40"/>
      <c r="K67" s="40"/>
    </row>
    <row r="68" spans="1:13" ht="16.5" customHeight="1">
      <c r="A68" s="29"/>
      <c r="B68" s="29"/>
      <c r="C68" s="29"/>
      <c r="D68" s="29"/>
      <c r="G68" s="41"/>
      <c r="K68" s="41"/>
    </row>
    <row r="69" spans="1:13" ht="16.5" customHeight="1">
      <c r="A69" s="3" t="s">
        <v>106</v>
      </c>
      <c r="B69" s="29"/>
      <c r="C69" s="29"/>
      <c r="D69" s="29"/>
      <c r="E69" s="50">
        <v>17</v>
      </c>
      <c r="G69" s="43">
        <v>48288003</v>
      </c>
      <c r="I69" s="44">
        <v>56084223</v>
      </c>
      <c r="K69" s="43">
        <v>48288003</v>
      </c>
      <c r="M69" s="44">
        <v>56084223</v>
      </c>
    </row>
    <row r="70" spans="1:13" ht="16.5" customHeight="1">
      <c r="A70" s="3" t="s">
        <v>46</v>
      </c>
      <c r="B70" s="29"/>
      <c r="C70" s="29"/>
      <c r="D70" s="29"/>
      <c r="E70" s="50"/>
      <c r="G70" s="43">
        <v>5933219</v>
      </c>
      <c r="I70" s="44">
        <v>3492088</v>
      </c>
      <c r="K70" s="43">
        <v>5933219</v>
      </c>
      <c r="M70" s="44">
        <v>3492088</v>
      </c>
    </row>
    <row r="71" spans="1:13" ht="16.5" customHeight="1">
      <c r="A71" s="55" t="s">
        <v>182</v>
      </c>
      <c r="B71" s="55"/>
      <c r="C71" s="55"/>
      <c r="D71" s="55"/>
      <c r="E71" s="55"/>
      <c r="G71" s="43"/>
      <c r="I71" s="44"/>
      <c r="K71" s="43"/>
      <c r="M71" s="44"/>
    </row>
    <row r="72" spans="1:13" ht="16.5" customHeight="1">
      <c r="A72" s="55"/>
      <c r="B72" s="55" t="s">
        <v>183</v>
      </c>
      <c r="C72" s="55"/>
      <c r="D72" s="55"/>
      <c r="E72" s="56">
        <v>18</v>
      </c>
      <c r="G72" s="43">
        <v>3293092</v>
      </c>
      <c r="I72" s="44">
        <v>3136535</v>
      </c>
      <c r="K72" s="43">
        <v>3293092</v>
      </c>
      <c r="M72" s="44">
        <v>3136535</v>
      </c>
    </row>
    <row r="73" spans="1:13" ht="16.5" customHeight="1">
      <c r="A73" s="3" t="s">
        <v>47</v>
      </c>
      <c r="B73" s="29"/>
      <c r="C73" s="29"/>
      <c r="D73" s="29"/>
      <c r="E73" s="50"/>
      <c r="G73" s="43">
        <v>4167199</v>
      </c>
      <c r="I73" s="44">
        <v>3533821</v>
      </c>
      <c r="K73" s="43">
        <v>4167199</v>
      </c>
      <c r="M73" s="44">
        <v>3533821</v>
      </c>
    </row>
    <row r="74" spans="1:13" ht="16.5" customHeight="1">
      <c r="A74" s="3" t="s">
        <v>48</v>
      </c>
      <c r="B74" s="29"/>
      <c r="C74" s="29"/>
      <c r="D74" s="29"/>
      <c r="G74" s="43">
        <v>1974521</v>
      </c>
      <c r="I74" s="44">
        <v>1652424</v>
      </c>
      <c r="K74" s="43">
        <v>1974521</v>
      </c>
      <c r="M74" s="44">
        <v>1652424</v>
      </c>
    </row>
    <row r="75" spans="1:13" ht="16.5" customHeight="1">
      <c r="A75" s="3" t="s">
        <v>49</v>
      </c>
      <c r="E75" s="30">
        <v>6</v>
      </c>
      <c r="G75" s="43">
        <v>0</v>
      </c>
      <c r="I75" s="44">
        <v>16764</v>
      </c>
      <c r="K75" s="43">
        <v>0</v>
      </c>
      <c r="M75" s="44">
        <v>16764</v>
      </c>
    </row>
    <row r="76" spans="1:13" ht="16.5" customHeight="1">
      <c r="A76" s="3" t="s">
        <v>50</v>
      </c>
      <c r="G76" s="45">
        <v>709350</v>
      </c>
      <c r="I76" s="57">
        <v>412271</v>
      </c>
      <c r="K76" s="45">
        <v>709350</v>
      </c>
      <c r="M76" s="57">
        <v>412271</v>
      </c>
    </row>
    <row r="77" spans="1:13" ht="16.5" customHeight="1">
      <c r="G77" s="39"/>
      <c r="K77" s="39"/>
    </row>
    <row r="78" spans="1:13" ht="16.5" customHeight="1">
      <c r="A78" s="29" t="s">
        <v>19</v>
      </c>
      <c r="B78" s="29"/>
      <c r="C78" s="29"/>
      <c r="D78" s="29"/>
      <c r="G78" s="34">
        <f>SUM(G69:G76)</f>
        <v>64365384</v>
      </c>
      <c r="I78" s="33">
        <f>SUM(I69:I76)</f>
        <v>68328126</v>
      </c>
      <c r="K78" s="34">
        <f>SUM(K69:K76)</f>
        <v>64365384</v>
      </c>
      <c r="M78" s="33">
        <f>SUM(M69:M76)</f>
        <v>68328126</v>
      </c>
    </row>
    <row r="79" spans="1:13" ht="16.5" customHeight="1">
      <c r="A79" s="29"/>
      <c r="B79" s="29"/>
      <c r="C79" s="29"/>
      <c r="D79" s="29"/>
      <c r="G79" s="23"/>
      <c r="K79" s="23"/>
    </row>
    <row r="80" spans="1:13" ht="16.5" customHeight="1">
      <c r="A80" s="29" t="s">
        <v>51</v>
      </c>
      <c r="B80" s="29"/>
      <c r="C80" s="29"/>
      <c r="D80" s="29"/>
      <c r="G80" s="23"/>
      <c r="K80" s="23"/>
    </row>
    <row r="81" spans="1:13" ht="16.5" customHeight="1">
      <c r="A81" s="29"/>
      <c r="B81" s="29"/>
      <c r="C81" s="29"/>
      <c r="D81" s="29"/>
      <c r="G81" s="23"/>
      <c r="K81" s="23"/>
    </row>
    <row r="82" spans="1:13" ht="16.5" customHeight="1">
      <c r="A82" s="3" t="s">
        <v>177</v>
      </c>
      <c r="E82" s="30">
        <v>18</v>
      </c>
      <c r="G82" s="7">
        <v>4573291</v>
      </c>
      <c r="I82" s="49">
        <v>6280804</v>
      </c>
      <c r="K82" s="7">
        <v>4573291</v>
      </c>
      <c r="M82" s="49">
        <v>6280804</v>
      </c>
    </row>
    <row r="83" spans="1:13" ht="16.5" customHeight="1">
      <c r="A83" s="3" t="s">
        <v>52</v>
      </c>
      <c r="B83" s="29"/>
      <c r="C83" s="29"/>
      <c r="D83" s="29"/>
      <c r="E83" s="50"/>
      <c r="G83" s="7">
        <v>33207537</v>
      </c>
      <c r="I83" s="49">
        <v>33292548</v>
      </c>
      <c r="K83" s="7">
        <v>33207537</v>
      </c>
      <c r="M83" s="49">
        <v>33292548</v>
      </c>
    </row>
    <row r="84" spans="1:13" ht="16.5" customHeight="1">
      <c r="A84" s="3" t="s">
        <v>114</v>
      </c>
      <c r="B84" s="29"/>
      <c r="C84" s="29"/>
      <c r="D84" s="29"/>
      <c r="E84" s="50">
        <v>19</v>
      </c>
      <c r="G84" s="7">
        <v>951362</v>
      </c>
      <c r="I84" s="49">
        <v>820593</v>
      </c>
      <c r="K84" s="7">
        <v>951362</v>
      </c>
      <c r="M84" s="49">
        <v>820593</v>
      </c>
    </row>
    <row r="85" spans="1:13" ht="16.5" customHeight="1">
      <c r="A85" s="3" t="s">
        <v>99</v>
      </c>
      <c r="B85" s="29"/>
      <c r="C85" s="29"/>
      <c r="D85" s="29"/>
      <c r="G85" s="33">
        <v>5816744</v>
      </c>
      <c r="I85" s="46">
        <v>5455890</v>
      </c>
      <c r="K85" s="33">
        <v>5816744</v>
      </c>
      <c r="M85" s="46">
        <v>5455890</v>
      </c>
    </row>
    <row r="86" spans="1:13" ht="16.5" customHeight="1">
      <c r="A86" s="29"/>
      <c r="B86" s="29"/>
      <c r="C86" s="29"/>
      <c r="D86" s="29"/>
      <c r="G86" s="23"/>
      <c r="K86" s="23"/>
    </row>
    <row r="87" spans="1:13" ht="16.5" customHeight="1">
      <c r="A87" s="29" t="s">
        <v>53</v>
      </c>
      <c r="B87" s="29"/>
      <c r="C87" s="29"/>
      <c r="D87" s="29"/>
      <c r="G87" s="33">
        <f>SUM(G82:G85)</f>
        <v>44548934</v>
      </c>
      <c r="I87" s="33">
        <f>SUM(I82:I85)</f>
        <v>45849835</v>
      </c>
      <c r="K87" s="33">
        <f>SUM(K82:K85)</f>
        <v>44548934</v>
      </c>
      <c r="M87" s="33">
        <f>SUM(M82:M85)</f>
        <v>45849835</v>
      </c>
    </row>
    <row r="88" spans="1:13" ht="16.5" customHeight="1">
      <c r="A88" s="29"/>
      <c r="B88" s="29"/>
      <c r="C88" s="29"/>
      <c r="D88" s="29"/>
      <c r="G88" s="23"/>
      <c r="K88" s="23"/>
    </row>
    <row r="89" spans="1:13" ht="16.5" customHeight="1">
      <c r="A89" s="29" t="s">
        <v>20</v>
      </c>
      <c r="B89" s="29"/>
      <c r="C89" s="29"/>
      <c r="D89" s="29"/>
      <c r="G89" s="34">
        <f>SUM(G78,G87)</f>
        <v>108914318</v>
      </c>
      <c r="I89" s="33">
        <f>SUM(I78,I87)</f>
        <v>114177961</v>
      </c>
      <c r="K89" s="34">
        <f>SUM(K78,K87)</f>
        <v>108914318</v>
      </c>
      <c r="M89" s="33">
        <f>SUM(M78,M87)</f>
        <v>114177961</v>
      </c>
    </row>
    <row r="90" spans="1:13" ht="16.5" customHeight="1">
      <c r="A90" s="29"/>
      <c r="B90" s="29"/>
      <c r="C90" s="29"/>
      <c r="D90" s="29"/>
      <c r="G90" s="4"/>
      <c r="K90" s="4"/>
    </row>
    <row r="91" spans="1:13" ht="16.5" customHeight="1">
      <c r="A91" s="29"/>
      <c r="B91" s="29"/>
      <c r="C91" s="29"/>
      <c r="D91" s="29"/>
      <c r="G91" s="4"/>
      <c r="K91" s="4"/>
    </row>
    <row r="92" spans="1:13" ht="16.5" customHeight="1">
      <c r="A92" s="29"/>
      <c r="B92" s="29"/>
      <c r="C92" s="29"/>
      <c r="D92" s="29"/>
      <c r="G92" s="4"/>
      <c r="K92" s="4"/>
    </row>
    <row r="93" spans="1:13" ht="16.5" customHeight="1">
      <c r="A93" s="29"/>
      <c r="B93" s="29"/>
      <c r="C93" s="29"/>
      <c r="D93" s="29"/>
      <c r="G93" s="4"/>
      <c r="K93" s="4"/>
    </row>
    <row r="94" spans="1:13" ht="16.5" customHeight="1">
      <c r="A94" s="29"/>
      <c r="B94" s="29"/>
      <c r="C94" s="29"/>
      <c r="D94" s="29"/>
      <c r="G94" s="4"/>
      <c r="K94" s="4"/>
    </row>
    <row r="95" spans="1:13" ht="16.5" customHeight="1">
      <c r="A95" s="29"/>
      <c r="B95" s="29"/>
      <c r="C95" s="29"/>
      <c r="D95" s="29"/>
      <c r="G95" s="4"/>
      <c r="K95" s="4"/>
    </row>
    <row r="96" spans="1:13" ht="16.5" customHeight="1">
      <c r="A96" s="29"/>
      <c r="B96" s="29"/>
      <c r="C96" s="29"/>
      <c r="D96" s="29"/>
      <c r="G96" s="4"/>
      <c r="K96" s="4"/>
    </row>
    <row r="97" spans="1:13" ht="16.5" customHeight="1">
      <c r="A97" s="29"/>
      <c r="B97" s="29"/>
      <c r="C97" s="29"/>
      <c r="D97" s="29"/>
      <c r="G97" s="4"/>
      <c r="K97" s="4"/>
    </row>
    <row r="98" spans="1:13" ht="15" customHeight="1">
      <c r="A98" s="29"/>
      <c r="B98" s="29"/>
      <c r="C98" s="29"/>
      <c r="D98" s="29"/>
      <c r="G98" s="4"/>
      <c r="K98" s="4"/>
    </row>
    <row r="99" spans="1:13" ht="16.5" customHeight="1">
      <c r="A99" s="29"/>
      <c r="B99" s="29"/>
      <c r="C99" s="29"/>
      <c r="D99" s="29"/>
      <c r="G99" s="4"/>
      <c r="K99" s="4"/>
    </row>
    <row r="100" spans="1:13" ht="16.5" customHeight="1">
      <c r="A100" s="29"/>
      <c r="B100" s="29"/>
      <c r="C100" s="29"/>
      <c r="D100" s="29"/>
      <c r="G100" s="4"/>
      <c r="K100" s="4"/>
    </row>
    <row r="101" spans="1:13" ht="16.5" customHeight="1">
      <c r="A101" s="29"/>
      <c r="B101" s="29"/>
      <c r="C101" s="29"/>
      <c r="D101" s="29"/>
      <c r="G101" s="4"/>
      <c r="K101" s="4"/>
    </row>
    <row r="102" spans="1:13" ht="16.5" customHeight="1">
      <c r="A102" s="29"/>
      <c r="B102" s="29"/>
      <c r="C102" s="29"/>
      <c r="D102" s="29"/>
      <c r="G102" s="4"/>
      <c r="K102" s="4"/>
    </row>
    <row r="103" spans="1:13" ht="9.75" customHeight="1">
      <c r="A103" s="29"/>
      <c r="B103" s="29"/>
      <c r="C103" s="29"/>
      <c r="D103" s="29"/>
      <c r="G103" s="4"/>
      <c r="K103" s="4"/>
    </row>
    <row r="104" spans="1:13" ht="21.9" customHeight="1">
      <c r="A104" s="53" t="str">
        <f>+A52</f>
        <v>The accompanying notes are an integral part of this interim financial information.</v>
      </c>
      <c r="B104" s="31"/>
      <c r="C104" s="31"/>
      <c r="D104" s="31"/>
      <c r="E104" s="32"/>
      <c r="F104" s="32"/>
      <c r="G104" s="34"/>
      <c r="H104" s="54"/>
      <c r="I104" s="33"/>
      <c r="J104" s="54"/>
      <c r="K104" s="34"/>
      <c r="L104" s="54"/>
      <c r="M104" s="33"/>
    </row>
    <row r="105" spans="1:13" ht="16.5" customHeight="1">
      <c r="A105" s="29" t="str">
        <f>+A53</f>
        <v>Itthirit Nice Corporation Public Company Limited</v>
      </c>
      <c r="B105" s="29"/>
      <c r="C105" s="29"/>
      <c r="D105" s="29"/>
    </row>
    <row r="106" spans="1:13" ht="16.5" customHeight="1">
      <c r="A106" s="29" t="s">
        <v>103</v>
      </c>
      <c r="B106" s="29"/>
      <c r="C106" s="29"/>
      <c r="D106" s="29"/>
    </row>
    <row r="107" spans="1:13" ht="16.5" customHeight="1">
      <c r="A107" s="31" t="str">
        <f>A55</f>
        <v>As at 30 June 2025</v>
      </c>
      <c r="B107" s="31"/>
      <c r="C107" s="31"/>
      <c r="D107" s="31"/>
      <c r="E107" s="32"/>
      <c r="F107" s="32"/>
      <c r="G107" s="33"/>
      <c r="H107" s="34"/>
      <c r="I107" s="33"/>
      <c r="J107" s="34"/>
      <c r="K107" s="33"/>
      <c r="L107" s="34"/>
      <c r="M107" s="33"/>
    </row>
    <row r="108" spans="1:13" ht="16.5" customHeight="1">
      <c r="A108" s="29"/>
      <c r="B108" s="29"/>
      <c r="C108" s="29"/>
      <c r="D108" s="29"/>
      <c r="H108" s="4"/>
      <c r="J108" s="4"/>
      <c r="L108" s="4"/>
    </row>
    <row r="109" spans="1:13" ht="16.5" customHeight="1">
      <c r="A109" s="29"/>
      <c r="B109" s="29"/>
      <c r="C109" s="29"/>
      <c r="D109" s="29"/>
      <c r="H109" s="4"/>
      <c r="J109" s="4"/>
      <c r="L109" s="4"/>
    </row>
    <row r="110" spans="1:13" ht="16.5" customHeight="1">
      <c r="A110" s="29"/>
      <c r="B110" s="29"/>
      <c r="C110" s="29"/>
      <c r="D110" s="29"/>
      <c r="G110" s="97" t="s">
        <v>144</v>
      </c>
      <c r="H110" s="97"/>
      <c r="I110" s="97"/>
      <c r="K110" s="97" t="s">
        <v>138</v>
      </c>
      <c r="L110" s="97"/>
      <c r="M110" s="97"/>
    </row>
    <row r="111" spans="1:13" ht="16.5" customHeight="1">
      <c r="A111" s="29"/>
      <c r="B111" s="29"/>
      <c r="C111" s="29"/>
      <c r="D111" s="29"/>
      <c r="G111" s="98" t="s">
        <v>137</v>
      </c>
      <c r="H111" s="98"/>
      <c r="I111" s="98"/>
      <c r="K111" s="98" t="s">
        <v>137</v>
      </c>
      <c r="L111" s="98"/>
      <c r="M111" s="98"/>
    </row>
    <row r="112" spans="1:13" ht="16.5" customHeight="1">
      <c r="A112" s="29"/>
      <c r="B112" s="29"/>
      <c r="C112" s="29"/>
      <c r="D112" s="29"/>
      <c r="G112" s="9" t="s">
        <v>0</v>
      </c>
      <c r="H112" s="4"/>
      <c r="I112" s="9" t="s">
        <v>1</v>
      </c>
      <c r="J112" s="4"/>
      <c r="K112" s="9" t="s">
        <v>0</v>
      </c>
      <c r="L112" s="4"/>
      <c r="M112" s="9" t="s">
        <v>1</v>
      </c>
    </row>
    <row r="113" spans="1:13" ht="16.5" customHeight="1">
      <c r="A113" s="29"/>
      <c r="B113" s="29"/>
      <c r="C113" s="29"/>
      <c r="D113" s="29"/>
      <c r="G113" s="8" t="s">
        <v>121</v>
      </c>
      <c r="H113" s="4"/>
      <c r="I113" s="8" t="s">
        <v>2</v>
      </c>
      <c r="J113" s="4"/>
      <c r="K113" s="8" t="s">
        <v>121</v>
      </c>
      <c r="L113" s="4"/>
      <c r="M113" s="8" t="s">
        <v>2</v>
      </c>
    </row>
    <row r="114" spans="1:13" ht="16.5" customHeight="1">
      <c r="E114" s="35"/>
      <c r="F114" s="35"/>
      <c r="G114" s="8" t="s">
        <v>107</v>
      </c>
      <c r="I114" s="8" t="s">
        <v>37</v>
      </c>
      <c r="K114" s="8" t="s">
        <v>107</v>
      </c>
      <c r="M114" s="8" t="s">
        <v>37</v>
      </c>
    </row>
    <row r="115" spans="1:13" ht="16.5" customHeight="1">
      <c r="A115" s="29"/>
      <c r="B115" s="29"/>
      <c r="C115" s="29"/>
      <c r="D115" s="29"/>
      <c r="E115" s="13" t="s">
        <v>15</v>
      </c>
      <c r="F115" s="2"/>
      <c r="G115" s="36" t="s">
        <v>4</v>
      </c>
      <c r="I115" s="36" t="s">
        <v>4</v>
      </c>
      <c r="K115" s="36" t="s">
        <v>4</v>
      </c>
      <c r="M115" s="36" t="s">
        <v>4</v>
      </c>
    </row>
    <row r="116" spans="1:13" ht="16.5" customHeight="1">
      <c r="A116" s="29"/>
      <c r="B116" s="29"/>
      <c r="C116" s="29"/>
      <c r="D116" s="29"/>
      <c r="G116" s="37"/>
      <c r="K116" s="37"/>
    </row>
    <row r="117" spans="1:13" ht="16.5" customHeight="1">
      <c r="A117" s="29" t="s">
        <v>139</v>
      </c>
      <c r="B117" s="29"/>
      <c r="C117" s="29"/>
      <c r="D117" s="29"/>
      <c r="G117" s="39"/>
      <c r="K117" s="39"/>
    </row>
    <row r="118" spans="1:13" ht="16.5" customHeight="1">
      <c r="A118" s="29"/>
      <c r="B118" s="29"/>
      <c r="C118" s="29"/>
      <c r="D118" s="29"/>
      <c r="G118" s="4"/>
      <c r="K118" s="4"/>
    </row>
    <row r="119" spans="1:13" ht="16.5" customHeight="1">
      <c r="A119" s="29" t="s">
        <v>21</v>
      </c>
      <c r="B119" s="29"/>
      <c r="C119" s="29"/>
      <c r="D119" s="29"/>
      <c r="G119" s="58"/>
      <c r="K119" s="58"/>
    </row>
    <row r="120" spans="1:13" ht="16.5" customHeight="1">
      <c r="A120" s="29"/>
      <c r="B120" s="29"/>
      <c r="C120" s="29"/>
      <c r="D120" s="29"/>
      <c r="G120" s="58"/>
      <c r="K120" s="58"/>
    </row>
    <row r="121" spans="1:13" ht="16.5" customHeight="1">
      <c r="A121" s="3" t="s">
        <v>22</v>
      </c>
      <c r="G121" s="58"/>
      <c r="K121" s="58"/>
    </row>
    <row r="122" spans="1:13" ht="16.5" customHeight="1">
      <c r="B122" s="3" t="s">
        <v>23</v>
      </c>
      <c r="G122" s="58"/>
      <c r="K122" s="58"/>
    </row>
    <row r="123" spans="1:13" ht="16.2" customHeight="1">
      <c r="C123" s="3" t="s">
        <v>143</v>
      </c>
      <c r="G123" s="58"/>
      <c r="K123" s="58"/>
    </row>
    <row r="124" spans="1:13" ht="16.2" customHeight="1">
      <c r="D124" s="3" t="s">
        <v>116</v>
      </c>
      <c r="G124" s="58"/>
      <c r="K124" s="58"/>
    </row>
    <row r="125" spans="1:13" ht="16.2" customHeight="1">
      <c r="D125" s="3" t="s">
        <v>175</v>
      </c>
      <c r="G125" s="58"/>
      <c r="K125" s="58"/>
    </row>
    <row r="126" spans="1:13" ht="16.5" customHeight="1" thickBot="1">
      <c r="D126" s="3" t="s">
        <v>148</v>
      </c>
      <c r="E126" s="30">
        <v>20</v>
      </c>
      <c r="G126" s="59">
        <v>147500000</v>
      </c>
      <c r="I126" s="28">
        <v>135000000</v>
      </c>
      <c r="K126" s="59">
        <v>147500000</v>
      </c>
      <c r="M126" s="28">
        <v>135000000</v>
      </c>
    </row>
    <row r="127" spans="1:13" ht="16.5" customHeight="1" thickTop="1">
      <c r="D127" s="60"/>
      <c r="G127" s="61"/>
      <c r="I127" s="4"/>
      <c r="K127" s="61"/>
      <c r="M127" s="4"/>
    </row>
    <row r="128" spans="1:13" ht="16.5" customHeight="1">
      <c r="B128" s="3" t="s">
        <v>24</v>
      </c>
      <c r="G128" s="58"/>
      <c r="K128" s="58"/>
    </row>
    <row r="129" spans="1:13" ht="16.5" customHeight="1">
      <c r="C129" s="3" t="s">
        <v>115</v>
      </c>
      <c r="G129" s="58"/>
      <c r="K129" s="58"/>
    </row>
    <row r="130" spans="1:13" ht="16.5" customHeight="1">
      <c r="D130" s="3" t="s">
        <v>117</v>
      </c>
      <c r="G130" s="61">
        <v>135000000</v>
      </c>
      <c r="I130" s="49">
        <v>135000000</v>
      </c>
      <c r="K130" s="61">
        <v>135000000</v>
      </c>
      <c r="M130" s="49">
        <v>135000000</v>
      </c>
    </row>
    <row r="131" spans="1:13" ht="16.5" customHeight="1">
      <c r="A131" s="3" t="s">
        <v>54</v>
      </c>
      <c r="G131" s="61">
        <v>165469737</v>
      </c>
      <c r="I131" s="49">
        <v>165469737</v>
      </c>
      <c r="K131" s="61">
        <v>165469737</v>
      </c>
      <c r="M131" s="49">
        <v>165469737</v>
      </c>
    </row>
    <row r="132" spans="1:13" ht="16.5" customHeight="1">
      <c r="A132" s="3" t="s">
        <v>55</v>
      </c>
      <c r="G132" s="61">
        <v>987345</v>
      </c>
      <c r="I132" s="49">
        <v>987345</v>
      </c>
      <c r="K132" s="61">
        <v>987345</v>
      </c>
      <c r="M132" s="49">
        <v>987345</v>
      </c>
    </row>
    <row r="133" spans="1:13" ht="16.5" customHeight="1">
      <c r="A133" s="3" t="s">
        <v>56</v>
      </c>
      <c r="G133" s="61"/>
      <c r="I133" s="4"/>
      <c r="K133" s="61"/>
      <c r="M133" s="4"/>
    </row>
    <row r="134" spans="1:13" ht="16.5" customHeight="1">
      <c r="B134" s="3" t="s">
        <v>102</v>
      </c>
      <c r="E134" s="30">
        <v>22</v>
      </c>
      <c r="G134" s="61">
        <v>9800000</v>
      </c>
      <c r="I134" s="49">
        <v>9800000</v>
      </c>
      <c r="K134" s="61">
        <v>9800000</v>
      </c>
      <c r="M134" s="49">
        <v>9800000</v>
      </c>
    </row>
    <row r="135" spans="1:13" ht="16.5" customHeight="1">
      <c r="B135" s="3" t="s">
        <v>58</v>
      </c>
      <c r="G135" s="61">
        <v>55490269</v>
      </c>
      <c r="I135" s="49">
        <v>64602844</v>
      </c>
      <c r="K135" s="61">
        <v>55493334</v>
      </c>
      <c r="M135" s="49">
        <v>64602844</v>
      </c>
    </row>
    <row r="136" spans="1:13" ht="16.5" customHeight="1">
      <c r="A136" s="3" t="s">
        <v>59</v>
      </c>
      <c r="G136" s="62">
        <v>-1607676</v>
      </c>
      <c r="I136" s="57">
        <v>-1607676</v>
      </c>
      <c r="K136" s="62">
        <v>-1607676</v>
      </c>
      <c r="M136" s="57">
        <v>-1607676</v>
      </c>
    </row>
    <row r="137" spans="1:13" ht="16.5" customHeight="1">
      <c r="G137" s="37"/>
      <c r="K137" s="37"/>
    </row>
    <row r="138" spans="1:13" ht="16.5" customHeight="1">
      <c r="A138" s="29" t="s">
        <v>25</v>
      </c>
      <c r="B138" s="29"/>
      <c r="C138" s="29"/>
      <c r="D138" s="29"/>
      <c r="G138" s="45">
        <f>SUM(G130:G136)</f>
        <v>365139675</v>
      </c>
      <c r="I138" s="33">
        <f>SUM(I130:I136)</f>
        <v>374252250</v>
      </c>
      <c r="K138" s="45">
        <f>SUM(K130:K136)</f>
        <v>365142740</v>
      </c>
      <c r="M138" s="33">
        <f>SUM(M130:M136)</f>
        <v>374252250</v>
      </c>
    </row>
    <row r="139" spans="1:13" ht="16.5" customHeight="1">
      <c r="A139" s="29"/>
      <c r="B139" s="29"/>
      <c r="C139" s="29"/>
      <c r="D139" s="29"/>
      <c r="G139" s="39"/>
      <c r="K139" s="39"/>
    </row>
    <row r="140" spans="1:13" ht="16.5" customHeight="1" thickBot="1">
      <c r="A140" s="29" t="s">
        <v>26</v>
      </c>
      <c r="B140" s="29"/>
      <c r="C140" s="29"/>
      <c r="D140" s="29"/>
      <c r="G140" s="59">
        <f>SUM(G138+G89)</f>
        <v>474053993</v>
      </c>
      <c r="I140" s="28">
        <f>SUM(I138+I89)</f>
        <v>488430211</v>
      </c>
      <c r="K140" s="59">
        <f>SUM(K138+K89)</f>
        <v>474057058</v>
      </c>
      <c r="M140" s="28">
        <f>SUM(M138+M89)</f>
        <v>488430211</v>
      </c>
    </row>
    <row r="141" spans="1:13" ht="16.5" customHeight="1" thickTop="1">
      <c r="A141" s="29"/>
      <c r="B141" s="29"/>
      <c r="C141" s="29"/>
      <c r="D141" s="29"/>
      <c r="G141" s="37"/>
      <c r="K141" s="37"/>
    </row>
    <row r="142" spans="1:13" ht="16.5" customHeight="1">
      <c r="A142" s="29"/>
      <c r="B142" s="29"/>
      <c r="C142" s="29"/>
      <c r="D142" s="29"/>
      <c r="G142" s="37"/>
      <c r="K142" s="37"/>
    </row>
    <row r="143" spans="1:13" ht="16.5" customHeight="1">
      <c r="A143" s="29"/>
      <c r="B143" s="29"/>
      <c r="C143" s="29"/>
      <c r="D143" s="29"/>
      <c r="G143" s="37"/>
      <c r="K143" s="37"/>
    </row>
    <row r="144" spans="1:13" ht="16.5" customHeight="1">
      <c r="A144" s="29"/>
      <c r="B144" s="29"/>
      <c r="C144" s="29"/>
      <c r="D144" s="29"/>
      <c r="G144" s="37"/>
      <c r="K144" s="37"/>
    </row>
    <row r="145" spans="1:13" ht="16.5" customHeight="1">
      <c r="A145" s="29"/>
      <c r="B145" s="29"/>
      <c r="C145" s="29"/>
      <c r="D145" s="29"/>
      <c r="G145" s="37"/>
      <c r="K145" s="37"/>
    </row>
    <row r="146" spans="1:13" ht="16.5" customHeight="1">
      <c r="A146" s="29"/>
      <c r="B146" s="29"/>
      <c r="C146" s="29"/>
      <c r="D146" s="29"/>
      <c r="G146" s="37"/>
      <c r="K146" s="37"/>
    </row>
    <row r="147" spans="1:13" ht="16.5" customHeight="1">
      <c r="A147" s="29"/>
      <c r="B147" s="29"/>
      <c r="C147" s="29"/>
      <c r="D147" s="29"/>
      <c r="G147" s="37"/>
      <c r="K147" s="37"/>
    </row>
    <row r="148" spans="1:13" ht="16.5" customHeight="1">
      <c r="A148" s="29"/>
      <c r="B148" s="29"/>
      <c r="C148" s="29"/>
      <c r="D148" s="29"/>
      <c r="G148" s="37"/>
      <c r="K148" s="37"/>
    </row>
    <row r="149" spans="1:13" ht="16.5" customHeight="1">
      <c r="A149" s="29"/>
      <c r="B149" s="29"/>
      <c r="C149" s="29"/>
      <c r="D149" s="29"/>
      <c r="G149" s="37"/>
      <c r="K149" s="37"/>
    </row>
    <row r="150" spans="1:13" ht="15" customHeight="1">
      <c r="A150" s="29"/>
      <c r="B150" s="29"/>
      <c r="C150" s="29"/>
      <c r="D150" s="29"/>
      <c r="G150" s="37"/>
      <c r="K150" s="37"/>
    </row>
    <row r="151" spans="1:13" ht="16.5" customHeight="1">
      <c r="A151" s="29"/>
      <c r="B151" s="29"/>
      <c r="C151" s="29"/>
      <c r="D151" s="29"/>
      <c r="G151" s="37"/>
      <c r="K151" s="37"/>
    </row>
    <row r="152" spans="1:13" ht="16.5" customHeight="1">
      <c r="A152" s="29"/>
      <c r="B152" s="29"/>
      <c r="C152" s="29"/>
      <c r="D152" s="29"/>
      <c r="G152" s="37"/>
      <c r="K152" s="37"/>
    </row>
    <row r="153" spans="1:13" ht="16.5" customHeight="1">
      <c r="A153" s="29"/>
      <c r="B153" s="29"/>
      <c r="C153" s="29"/>
      <c r="D153" s="29"/>
      <c r="G153" s="37"/>
      <c r="K153" s="37"/>
    </row>
    <row r="154" spans="1:13" ht="16.5" customHeight="1">
      <c r="A154" s="29"/>
      <c r="B154" s="29"/>
      <c r="C154" s="29"/>
      <c r="D154" s="29"/>
      <c r="G154" s="37"/>
      <c r="K154" s="37"/>
    </row>
    <row r="155" spans="1:13" ht="9.75" customHeight="1">
      <c r="A155" s="29"/>
      <c r="B155" s="29"/>
      <c r="C155" s="29"/>
      <c r="D155" s="29"/>
      <c r="G155" s="37"/>
      <c r="K155" s="37"/>
    </row>
    <row r="156" spans="1:13" ht="21.9" customHeight="1">
      <c r="A156" s="53" t="str">
        <f>A52</f>
        <v>The accompanying notes are an integral part of this interim financial information.</v>
      </c>
      <c r="B156" s="53"/>
      <c r="C156" s="53"/>
      <c r="D156" s="53"/>
      <c r="E156" s="32"/>
      <c r="F156" s="32"/>
      <c r="G156" s="33"/>
      <c r="H156" s="54"/>
      <c r="I156" s="33"/>
      <c r="J156" s="54"/>
      <c r="K156" s="33"/>
      <c r="L156" s="54"/>
      <c r="M156" s="33"/>
    </row>
  </sheetData>
  <mergeCells count="12">
    <mergeCell ref="G59:I59"/>
    <mergeCell ref="K59:M59"/>
    <mergeCell ref="G110:I110"/>
    <mergeCell ref="K110:M110"/>
    <mergeCell ref="G111:I111"/>
    <mergeCell ref="K111:M111"/>
    <mergeCell ref="G6:I6"/>
    <mergeCell ref="G7:I7"/>
    <mergeCell ref="K6:M6"/>
    <mergeCell ref="K7:M7"/>
    <mergeCell ref="G58:I58"/>
    <mergeCell ref="K58:M58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&amp;R&amp;"Arial,Regular"&amp;9&amp;P</oddFooter>
  </headerFooter>
  <rowBreaks count="1" manualBreakCount="1">
    <brk id="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52724-BFE7-4E94-AA89-3454DDBE84CF}">
  <dimension ref="A1:L49"/>
  <sheetViews>
    <sheetView topLeftCell="A25" zoomScaleNormal="100" zoomScaleSheetLayoutView="100" workbookViewId="0">
      <selection activeCell="T32" sqref="T32"/>
    </sheetView>
  </sheetViews>
  <sheetFormatPr defaultColWidth="9.125" defaultRowHeight="16.5" customHeight="1"/>
  <cols>
    <col min="1" max="2" width="1.75" style="65" customWidth="1"/>
    <col min="3" max="3" width="33.625" style="65" customWidth="1"/>
    <col min="4" max="4" width="6.875" style="69" customWidth="1"/>
    <col min="5" max="5" width="0.875" style="65" customWidth="1"/>
    <col min="6" max="6" width="12.75" style="65" customWidth="1"/>
    <col min="7" max="7" width="0.875" style="65" customWidth="1"/>
    <col min="8" max="8" width="12.75" style="65" customWidth="1"/>
    <col min="9" max="9" width="0.875" style="65" customWidth="1"/>
    <col min="10" max="10" width="12.75" style="65" customWidth="1"/>
    <col min="11" max="11" width="0.875" style="65" customWidth="1"/>
    <col min="12" max="12" width="12.75" style="65" customWidth="1"/>
    <col min="13" max="16384" width="9.125" style="65"/>
  </cols>
  <sheetData>
    <row r="1" spans="1:12" ht="16.5" customHeight="1">
      <c r="A1" s="63" t="s">
        <v>38</v>
      </c>
      <c r="B1" s="63"/>
      <c r="C1" s="63"/>
      <c r="D1" s="64"/>
      <c r="E1" s="63"/>
      <c r="F1" s="63"/>
      <c r="G1" s="63"/>
      <c r="H1" s="63"/>
      <c r="I1" s="63"/>
      <c r="J1" s="63"/>
      <c r="K1" s="63"/>
      <c r="L1" s="63"/>
    </row>
    <row r="2" spans="1:12" ht="16.5" customHeight="1">
      <c r="A2" s="63" t="s">
        <v>104</v>
      </c>
      <c r="B2" s="63"/>
      <c r="C2" s="63"/>
      <c r="D2" s="64"/>
      <c r="E2" s="63"/>
      <c r="F2" s="63"/>
      <c r="G2" s="63"/>
      <c r="H2" s="63"/>
      <c r="I2" s="63"/>
      <c r="J2" s="63"/>
      <c r="K2" s="63"/>
      <c r="L2" s="63"/>
    </row>
    <row r="3" spans="1:12" ht="16.5" customHeight="1">
      <c r="A3" s="66" t="s">
        <v>134</v>
      </c>
      <c r="B3" s="66"/>
      <c r="C3" s="66"/>
      <c r="D3" s="67"/>
      <c r="E3" s="66"/>
      <c r="F3" s="66"/>
      <c r="G3" s="66"/>
      <c r="H3" s="66"/>
      <c r="I3" s="66"/>
      <c r="J3" s="66"/>
      <c r="K3" s="66"/>
      <c r="L3" s="66"/>
    </row>
    <row r="4" spans="1:12" ht="16.5" customHeight="1">
      <c r="A4" s="63"/>
      <c r="B4" s="63"/>
      <c r="C4" s="63"/>
      <c r="D4" s="64"/>
      <c r="E4" s="63"/>
      <c r="F4" s="63"/>
      <c r="G4" s="63"/>
      <c r="H4" s="63"/>
      <c r="I4" s="63"/>
      <c r="J4" s="63"/>
      <c r="K4" s="63"/>
      <c r="L4" s="63"/>
    </row>
    <row r="5" spans="1:12" ht="16.5" customHeight="1">
      <c r="A5" s="63"/>
      <c r="B5" s="63"/>
      <c r="C5" s="63"/>
      <c r="D5" s="64"/>
      <c r="E5" s="63"/>
      <c r="F5" s="63"/>
      <c r="G5" s="63"/>
      <c r="H5" s="63"/>
      <c r="I5" s="63"/>
      <c r="J5" s="63"/>
      <c r="K5" s="63"/>
      <c r="L5" s="63"/>
    </row>
    <row r="6" spans="1:12" ht="16.5" customHeight="1">
      <c r="A6" s="63"/>
      <c r="B6" s="63"/>
      <c r="C6" s="63"/>
      <c r="D6" s="64"/>
      <c r="E6" s="63"/>
      <c r="F6" s="97" t="s">
        <v>144</v>
      </c>
      <c r="G6" s="97"/>
      <c r="H6" s="97"/>
      <c r="I6" s="64"/>
      <c r="J6" s="97" t="s">
        <v>138</v>
      </c>
      <c r="K6" s="97"/>
      <c r="L6" s="97"/>
    </row>
    <row r="7" spans="1:12" ht="16.5" customHeight="1">
      <c r="A7" s="63"/>
      <c r="B7" s="63"/>
      <c r="C7" s="63"/>
      <c r="D7" s="64"/>
      <c r="E7" s="63"/>
      <c r="F7" s="98" t="s">
        <v>137</v>
      </c>
      <c r="G7" s="98"/>
      <c r="H7" s="98"/>
      <c r="I7" s="64"/>
      <c r="J7" s="98" t="s">
        <v>137</v>
      </c>
      <c r="K7" s="98"/>
      <c r="L7" s="98"/>
    </row>
    <row r="8" spans="1:12" ht="16.5" customHeight="1">
      <c r="A8" s="63"/>
      <c r="B8" s="63"/>
      <c r="C8" s="63"/>
      <c r="D8" s="64"/>
      <c r="E8" s="63"/>
      <c r="F8" s="68" t="s">
        <v>0</v>
      </c>
      <c r="G8" s="63"/>
      <c r="H8" s="68" t="s">
        <v>0</v>
      </c>
      <c r="I8" s="63"/>
      <c r="J8" s="68" t="s">
        <v>0</v>
      </c>
      <c r="K8" s="63"/>
      <c r="L8" s="68" t="s">
        <v>0</v>
      </c>
    </row>
    <row r="9" spans="1:12" ht="16.5" customHeight="1">
      <c r="A9" s="63"/>
      <c r="B9" s="63"/>
      <c r="C9" s="63"/>
      <c r="D9" s="64"/>
      <c r="E9" s="63"/>
      <c r="F9" s="95" t="s">
        <v>121</v>
      </c>
      <c r="G9" s="63"/>
      <c r="H9" s="95" t="s">
        <v>121</v>
      </c>
      <c r="I9" s="63"/>
      <c r="J9" s="95" t="s">
        <v>121</v>
      </c>
      <c r="K9" s="63"/>
      <c r="L9" s="95" t="s">
        <v>121</v>
      </c>
    </row>
    <row r="10" spans="1:12" ht="16.5" customHeight="1">
      <c r="F10" s="70" t="s">
        <v>107</v>
      </c>
      <c r="G10" s="69"/>
      <c r="H10" s="70" t="s">
        <v>37</v>
      </c>
      <c r="I10" s="69"/>
      <c r="J10" s="70" t="s">
        <v>107</v>
      </c>
      <c r="K10" s="69"/>
      <c r="L10" s="70" t="s">
        <v>37</v>
      </c>
    </row>
    <row r="11" spans="1:12" ht="16.5" customHeight="1">
      <c r="D11" s="71" t="s">
        <v>15</v>
      </c>
      <c r="E11" s="64"/>
      <c r="F11" s="72" t="s">
        <v>4</v>
      </c>
      <c r="H11" s="72" t="s">
        <v>4</v>
      </c>
      <c r="J11" s="72" t="s">
        <v>4</v>
      </c>
      <c r="L11" s="72" t="s">
        <v>4</v>
      </c>
    </row>
    <row r="12" spans="1:12" ht="16.5" customHeight="1">
      <c r="F12" s="73"/>
      <c r="H12" s="73"/>
      <c r="J12" s="73"/>
      <c r="L12" s="73"/>
    </row>
    <row r="13" spans="1:12" ht="16.5" customHeight="1">
      <c r="A13" s="63" t="s">
        <v>60</v>
      </c>
      <c r="B13" s="63"/>
      <c r="C13" s="63"/>
      <c r="D13" s="64"/>
      <c r="E13" s="63"/>
      <c r="F13" s="63"/>
      <c r="G13" s="63"/>
      <c r="H13" s="63"/>
      <c r="I13" s="63"/>
      <c r="J13" s="63"/>
      <c r="K13" s="63"/>
      <c r="L13" s="63"/>
    </row>
    <row r="14" spans="1:12" ht="16.5" customHeight="1">
      <c r="A14" s="65" t="s">
        <v>61</v>
      </c>
      <c r="B14" s="63"/>
      <c r="C14" s="63"/>
      <c r="D14" s="64"/>
      <c r="E14" s="63"/>
      <c r="F14" s="90">
        <v>200231625</v>
      </c>
      <c r="G14" s="91"/>
      <c r="H14" s="90">
        <v>163421023</v>
      </c>
      <c r="I14" s="91"/>
      <c r="J14" s="90">
        <v>200231625</v>
      </c>
      <c r="K14" s="91"/>
      <c r="L14" s="90">
        <v>163421023</v>
      </c>
    </row>
    <row r="15" spans="1:12" ht="16.5" customHeight="1">
      <c r="A15" s="65" t="s">
        <v>62</v>
      </c>
      <c r="B15" s="63"/>
      <c r="C15" s="63"/>
      <c r="D15" s="64"/>
      <c r="E15" s="63"/>
      <c r="F15" s="74">
        <v>120186</v>
      </c>
      <c r="G15" s="91"/>
      <c r="H15" s="74">
        <v>256129</v>
      </c>
      <c r="I15" s="91"/>
      <c r="J15" s="74">
        <v>120186</v>
      </c>
      <c r="K15" s="91"/>
      <c r="L15" s="74">
        <v>256129</v>
      </c>
    </row>
    <row r="16" spans="1:12" ht="16.5" customHeight="1">
      <c r="A16" s="63"/>
      <c r="B16" s="63"/>
      <c r="C16" s="63"/>
      <c r="D16" s="64"/>
      <c r="E16" s="63"/>
      <c r="F16" s="91"/>
      <c r="G16" s="91"/>
      <c r="H16" s="91"/>
      <c r="I16" s="91"/>
      <c r="J16" s="91"/>
      <c r="K16" s="91"/>
      <c r="L16" s="91"/>
    </row>
    <row r="17" spans="1:12" ht="16.5" customHeight="1">
      <c r="A17" s="63" t="s">
        <v>63</v>
      </c>
      <c r="B17" s="63"/>
      <c r="C17" s="63"/>
      <c r="D17" s="64"/>
      <c r="E17" s="63"/>
      <c r="F17" s="74">
        <f>SUM(F14:F15)</f>
        <v>200351811</v>
      </c>
      <c r="G17" s="91"/>
      <c r="H17" s="74">
        <f>SUM(H14:H15)</f>
        <v>163677152</v>
      </c>
      <c r="I17" s="91"/>
      <c r="J17" s="74">
        <f>SUM(J14:J15)</f>
        <v>200351811</v>
      </c>
      <c r="K17" s="91"/>
      <c r="L17" s="74">
        <f>SUM(L14:L15)</f>
        <v>163677152</v>
      </c>
    </row>
    <row r="18" spans="1:12" ht="16.5" customHeight="1">
      <c r="A18" s="63"/>
      <c r="B18" s="63"/>
      <c r="C18" s="63"/>
      <c r="D18" s="64"/>
      <c r="E18" s="63"/>
      <c r="F18" s="91"/>
      <c r="G18" s="91"/>
      <c r="H18" s="91"/>
      <c r="I18" s="91"/>
      <c r="J18" s="91"/>
      <c r="K18" s="91"/>
      <c r="L18" s="91"/>
    </row>
    <row r="19" spans="1:12" ht="16.5" customHeight="1">
      <c r="A19" s="63" t="s">
        <v>93</v>
      </c>
      <c r="B19" s="63"/>
      <c r="C19" s="63"/>
      <c r="D19" s="64"/>
      <c r="E19" s="63"/>
      <c r="F19" s="91"/>
      <c r="G19" s="91"/>
      <c r="H19" s="91"/>
      <c r="I19" s="91"/>
      <c r="J19" s="91"/>
      <c r="K19" s="91"/>
      <c r="L19" s="91"/>
    </row>
    <row r="20" spans="1:12" ht="16.5" customHeight="1">
      <c r="A20" s="65" t="s">
        <v>64</v>
      </c>
      <c r="B20" s="63"/>
      <c r="C20" s="63"/>
      <c r="D20" s="64"/>
      <c r="E20" s="63"/>
      <c r="F20" s="90">
        <v>-172988711</v>
      </c>
      <c r="G20" s="91"/>
      <c r="H20" s="90">
        <v>-138432911</v>
      </c>
      <c r="I20" s="91"/>
      <c r="J20" s="90">
        <v>-172988711</v>
      </c>
      <c r="K20" s="91"/>
      <c r="L20" s="90">
        <v>-138432911</v>
      </c>
    </row>
    <row r="21" spans="1:12" ht="16.5" customHeight="1">
      <c r="A21" s="65" t="s">
        <v>65</v>
      </c>
      <c r="B21" s="63"/>
      <c r="C21" s="63"/>
      <c r="D21" s="64"/>
      <c r="E21" s="63"/>
      <c r="F21" s="74">
        <v>-57090</v>
      </c>
      <c r="G21" s="91"/>
      <c r="H21" s="74">
        <v>-72576</v>
      </c>
      <c r="I21" s="91"/>
      <c r="J21" s="74">
        <v>-57090</v>
      </c>
      <c r="K21" s="91"/>
      <c r="L21" s="74">
        <v>-72576</v>
      </c>
    </row>
    <row r="22" spans="1:12" ht="16.5" customHeight="1">
      <c r="A22" s="63"/>
      <c r="B22" s="63"/>
      <c r="C22" s="63"/>
      <c r="D22" s="64"/>
      <c r="E22" s="63"/>
      <c r="F22" s="91"/>
      <c r="G22" s="91"/>
      <c r="H22" s="91"/>
      <c r="I22" s="91"/>
      <c r="J22" s="91"/>
      <c r="K22" s="91"/>
      <c r="L22" s="91"/>
    </row>
    <row r="23" spans="1:12" ht="16.5" customHeight="1">
      <c r="A23" s="63" t="s">
        <v>94</v>
      </c>
      <c r="B23" s="63"/>
      <c r="C23" s="63"/>
      <c r="D23" s="64"/>
      <c r="E23" s="63"/>
      <c r="F23" s="74">
        <f>SUM(F20:F21)</f>
        <v>-173045801</v>
      </c>
      <c r="G23" s="91"/>
      <c r="H23" s="74">
        <f>SUM(H20:H21)</f>
        <v>-138505487</v>
      </c>
      <c r="I23" s="91"/>
      <c r="J23" s="74">
        <f>SUM(J20:J21)</f>
        <v>-173045801</v>
      </c>
      <c r="K23" s="91"/>
      <c r="L23" s="74">
        <f>SUM(L20:L21)</f>
        <v>-138505487</v>
      </c>
    </row>
    <row r="24" spans="1:12" ht="16.5" customHeight="1">
      <c r="A24" s="63"/>
      <c r="B24" s="63"/>
      <c r="C24" s="63"/>
      <c r="D24" s="64"/>
      <c r="E24" s="63"/>
      <c r="F24" s="91"/>
      <c r="G24" s="91"/>
      <c r="H24" s="91"/>
      <c r="I24" s="91"/>
      <c r="J24" s="91"/>
      <c r="K24" s="91"/>
      <c r="L24" s="91"/>
    </row>
    <row r="25" spans="1:12" ht="16.5" customHeight="1">
      <c r="A25" s="63" t="s">
        <v>95</v>
      </c>
      <c r="B25" s="63"/>
      <c r="C25" s="63"/>
      <c r="D25" s="64"/>
      <c r="E25" s="63"/>
      <c r="F25" s="74">
        <f>F17+F23</f>
        <v>27306010</v>
      </c>
      <c r="G25" s="91"/>
      <c r="H25" s="74">
        <f>H17+H23</f>
        <v>25171665</v>
      </c>
      <c r="I25" s="91"/>
      <c r="J25" s="74">
        <f>J17+J23</f>
        <v>27306010</v>
      </c>
      <c r="K25" s="91"/>
      <c r="L25" s="74">
        <f>L17+L23</f>
        <v>25171665</v>
      </c>
    </row>
    <row r="26" spans="1:12" ht="16.5" customHeight="1">
      <c r="A26" s="63"/>
      <c r="B26" s="63"/>
      <c r="C26" s="63"/>
      <c r="D26" s="64"/>
      <c r="E26" s="63"/>
      <c r="F26" s="91"/>
      <c r="G26" s="91"/>
      <c r="H26" s="91"/>
      <c r="I26" s="91"/>
      <c r="J26" s="91"/>
      <c r="K26" s="91"/>
      <c r="L26" s="91"/>
    </row>
    <row r="27" spans="1:12" ht="16.5" customHeight="1">
      <c r="A27" s="65" t="s">
        <v>27</v>
      </c>
      <c r="B27" s="63"/>
      <c r="C27" s="63"/>
      <c r="D27" s="64"/>
      <c r="E27" s="63"/>
      <c r="F27" s="90">
        <v>622818</v>
      </c>
      <c r="G27" s="91"/>
      <c r="H27" s="90">
        <v>1462146</v>
      </c>
      <c r="I27" s="91"/>
      <c r="J27" s="90">
        <v>622818</v>
      </c>
      <c r="K27" s="91"/>
      <c r="L27" s="90">
        <v>1462146</v>
      </c>
    </row>
    <row r="28" spans="1:12" ht="16.5" customHeight="1">
      <c r="A28" s="65" t="s">
        <v>178</v>
      </c>
      <c r="B28" s="63"/>
      <c r="C28" s="63"/>
      <c r="D28" s="64"/>
      <c r="E28" s="63"/>
      <c r="F28" s="90">
        <v>-6120260</v>
      </c>
      <c r="G28" s="91"/>
      <c r="H28" s="90">
        <v>-5287172</v>
      </c>
      <c r="I28" s="91"/>
      <c r="J28" s="90">
        <v>-6120260</v>
      </c>
      <c r="K28" s="91"/>
      <c r="L28" s="90">
        <v>-5287172</v>
      </c>
    </row>
    <row r="29" spans="1:12" ht="16.5" customHeight="1">
      <c r="A29" s="65" t="s">
        <v>28</v>
      </c>
      <c r="B29" s="63"/>
      <c r="C29" s="63"/>
      <c r="D29" s="64"/>
      <c r="E29" s="63"/>
      <c r="F29" s="90">
        <v>-14585135</v>
      </c>
      <c r="G29" s="91"/>
      <c r="H29" s="90">
        <v>-13423497</v>
      </c>
      <c r="I29" s="91"/>
      <c r="J29" s="90">
        <v>-14585135</v>
      </c>
      <c r="K29" s="91"/>
      <c r="L29" s="90">
        <v>-13423497</v>
      </c>
    </row>
    <row r="30" spans="1:12" ht="16.5" customHeight="1">
      <c r="A30" s="65" t="s">
        <v>111</v>
      </c>
      <c r="F30" s="90">
        <v>2610093</v>
      </c>
      <c r="G30" s="91"/>
      <c r="H30" s="90">
        <v>1580</v>
      </c>
      <c r="I30" s="91"/>
      <c r="J30" s="90">
        <v>2610093</v>
      </c>
      <c r="K30" s="91"/>
      <c r="L30" s="90">
        <v>1580</v>
      </c>
    </row>
    <row r="31" spans="1:12" ht="16.5" customHeight="1">
      <c r="A31" s="65" t="s">
        <v>156</v>
      </c>
      <c r="F31" s="90">
        <v>-19840</v>
      </c>
      <c r="G31" s="91"/>
      <c r="H31" s="90">
        <v>103778</v>
      </c>
      <c r="I31" s="91"/>
      <c r="J31" s="90">
        <v>-19840</v>
      </c>
      <c r="K31" s="91"/>
      <c r="L31" s="90">
        <v>103778</v>
      </c>
    </row>
    <row r="32" spans="1:12" ht="16.5" customHeight="1">
      <c r="A32" s="3" t="s">
        <v>155</v>
      </c>
      <c r="B32" s="3"/>
      <c r="C32" s="3"/>
      <c r="D32" s="64"/>
      <c r="E32" s="63"/>
      <c r="F32" s="90"/>
      <c r="G32" s="91"/>
      <c r="H32" s="90"/>
      <c r="I32" s="91"/>
      <c r="J32" s="90"/>
      <c r="K32" s="91"/>
      <c r="L32" s="90"/>
    </row>
    <row r="33" spans="1:12" ht="16.5" customHeight="1">
      <c r="A33" s="3"/>
      <c r="B33" s="3" t="s">
        <v>154</v>
      </c>
      <c r="C33" s="29"/>
      <c r="D33" s="64"/>
      <c r="E33" s="63"/>
      <c r="F33" s="92">
        <v>-3065</v>
      </c>
      <c r="G33" s="91"/>
      <c r="H33" s="92">
        <v>0</v>
      </c>
      <c r="I33" s="91"/>
      <c r="J33" s="92">
        <v>0</v>
      </c>
      <c r="K33" s="91"/>
      <c r="L33" s="92">
        <v>0</v>
      </c>
    </row>
    <row r="34" spans="1:12" ht="16.5" customHeight="1">
      <c r="A34" s="63"/>
      <c r="B34" s="63"/>
      <c r="C34" s="63"/>
      <c r="D34" s="64"/>
      <c r="E34" s="63"/>
      <c r="F34" s="91"/>
      <c r="G34" s="91"/>
      <c r="H34" s="91"/>
      <c r="I34" s="91"/>
      <c r="J34" s="91"/>
      <c r="K34" s="91"/>
      <c r="L34" s="91"/>
    </row>
    <row r="35" spans="1:12" ht="16.5" customHeight="1">
      <c r="A35" s="63" t="s">
        <v>140</v>
      </c>
      <c r="F35" s="90"/>
      <c r="G35" s="90"/>
      <c r="H35" s="90"/>
      <c r="I35" s="90"/>
      <c r="J35" s="90"/>
      <c r="K35" s="90"/>
      <c r="L35" s="90"/>
    </row>
    <row r="36" spans="1:12" ht="16.5" customHeight="1">
      <c r="A36" s="63"/>
      <c r="B36" s="63" t="s">
        <v>166</v>
      </c>
      <c r="F36" s="73">
        <f>SUM(F25,F27:F33)</f>
        <v>9810621</v>
      </c>
      <c r="G36" s="90"/>
      <c r="H36" s="73">
        <f>SUM(H25,H27:H33)</f>
        <v>8028500</v>
      </c>
      <c r="I36" s="90"/>
      <c r="J36" s="73">
        <f>SUM(J25,J27:J33)</f>
        <v>9813686</v>
      </c>
      <c r="K36" s="90"/>
      <c r="L36" s="73">
        <f>SUM(L25,L27:L33)</f>
        <v>8028500</v>
      </c>
    </row>
    <row r="37" spans="1:12" ht="16.5" customHeight="1">
      <c r="A37" s="65" t="s">
        <v>100</v>
      </c>
      <c r="F37" s="92">
        <v>-524390</v>
      </c>
      <c r="G37" s="91"/>
      <c r="H37" s="92">
        <v>-365742</v>
      </c>
      <c r="I37" s="91"/>
      <c r="J37" s="92">
        <v>-524390</v>
      </c>
      <c r="K37" s="91"/>
      <c r="L37" s="92">
        <v>-365742</v>
      </c>
    </row>
    <row r="38" spans="1:12" ht="16.5" customHeight="1">
      <c r="F38" s="90"/>
      <c r="G38" s="90"/>
      <c r="H38" s="90"/>
      <c r="I38" s="90"/>
      <c r="J38" s="90"/>
      <c r="K38" s="90"/>
      <c r="L38" s="90"/>
    </row>
    <row r="39" spans="1:12" ht="16.5" customHeight="1">
      <c r="A39" s="63" t="s">
        <v>167</v>
      </c>
      <c r="F39" s="73">
        <f>SUM(F36:F37)</f>
        <v>9286231</v>
      </c>
      <c r="G39" s="90"/>
      <c r="H39" s="73">
        <f>SUM(H36:H37)</f>
        <v>7662758</v>
      </c>
      <c r="I39" s="90"/>
      <c r="J39" s="73">
        <f>SUM(J36:J37)</f>
        <v>9289296</v>
      </c>
      <c r="K39" s="90"/>
      <c r="L39" s="73">
        <f>SUM(L36:L37)</f>
        <v>7662758</v>
      </c>
    </row>
    <row r="40" spans="1:12" ht="16.5" customHeight="1">
      <c r="A40" s="65" t="s">
        <v>168</v>
      </c>
      <c r="D40" s="69">
        <v>23</v>
      </c>
      <c r="F40" s="92">
        <v>-1682534</v>
      </c>
      <c r="G40" s="90"/>
      <c r="H40" s="92">
        <v>-1924305</v>
      </c>
      <c r="I40" s="90"/>
      <c r="J40" s="92">
        <v>-1682534</v>
      </c>
      <c r="K40" s="90"/>
      <c r="L40" s="92">
        <v>-1924305</v>
      </c>
    </row>
    <row r="41" spans="1:12" ht="16.5" customHeight="1">
      <c r="F41" s="90"/>
      <c r="G41" s="90"/>
      <c r="H41" s="90"/>
      <c r="I41" s="90"/>
      <c r="J41" s="90"/>
      <c r="K41" s="90"/>
      <c r="L41" s="90"/>
    </row>
    <row r="42" spans="1:12" ht="16.5" customHeight="1" thickBot="1">
      <c r="A42" s="63" t="s">
        <v>66</v>
      </c>
      <c r="F42" s="93">
        <f>SUM(F39:F40)</f>
        <v>7603697</v>
      </c>
      <c r="G42" s="90"/>
      <c r="H42" s="93">
        <f>SUM(H39:H40)</f>
        <v>5738453</v>
      </c>
      <c r="I42" s="90"/>
      <c r="J42" s="93">
        <f>SUM(J39:J40)</f>
        <v>7606762</v>
      </c>
      <c r="K42" s="90"/>
      <c r="L42" s="93">
        <f>SUM(L39:L40)</f>
        <v>5738453</v>
      </c>
    </row>
    <row r="43" spans="1:12" ht="16.5" customHeight="1" thickTop="1">
      <c r="A43" s="63"/>
      <c r="F43" s="90"/>
      <c r="G43" s="90"/>
      <c r="H43" s="90"/>
      <c r="I43" s="90"/>
      <c r="J43" s="90"/>
      <c r="K43" s="90"/>
      <c r="L43" s="90"/>
    </row>
    <row r="44" spans="1:12" ht="16.5" customHeight="1">
      <c r="A44" s="63" t="s">
        <v>96</v>
      </c>
      <c r="F44" s="90"/>
      <c r="G44" s="90"/>
      <c r="H44" s="90"/>
      <c r="I44" s="90"/>
      <c r="J44" s="90"/>
      <c r="K44" s="90"/>
      <c r="L44" s="90"/>
    </row>
    <row r="46" spans="1:12" ht="16.5" customHeight="1">
      <c r="A46" s="63" t="s">
        <v>67</v>
      </c>
      <c r="D46" s="69">
        <v>24</v>
      </c>
      <c r="F46" s="65">
        <v>2.8000000000000001E-2</v>
      </c>
      <c r="H46" s="65">
        <v>2.1000000000000001E-2</v>
      </c>
      <c r="J46" s="65">
        <v>2.8000000000000001E-2</v>
      </c>
      <c r="L46" s="65">
        <v>2.1000000000000001E-2</v>
      </c>
    </row>
    <row r="47" spans="1:12" ht="14.25" customHeight="1"/>
    <row r="49" spans="1:12" ht="21.9" customHeight="1">
      <c r="A49" s="75" t="s">
        <v>14</v>
      </c>
      <c r="B49" s="75"/>
      <c r="C49" s="75"/>
      <c r="D49" s="76"/>
      <c r="E49" s="75"/>
      <c r="F49" s="74"/>
      <c r="G49" s="76"/>
      <c r="H49" s="74"/>
      <c r="I49" s="76"/>
      <c r="J49" s="74"/>
      <c r="K49" s="76"/>
      <c r="L49" s="74"/>
    </row>
  </sheetData>
  <mergeCells count="4">
    <mergeCell ref="F6:H6"/>
    <mergeCell ref="F7:H7"/>
    <mergeCell ref="J6:L6"/>
    <mergeCell ref="J7:L7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96C09-F444-4260-9812-BF7EEBD662EB}">
  <dimension ref="A1:L49"/>
  <sheetViews>
    <sheetView topLeftCell="A25" zoomScaleNormal="100" zoomScaleSheetLayoutView="90" workbookViewId="0">
      <selection activeCell="O30" sqref="O30"/>
    </sheetView>
  </sheetViews>
  <sheetFormatPr defaultColWidth="9.125" defaultRowHeight="16.5" customHeight="1"/>
  <cols>
    <col min="1" max="1" width="2" style="3" customWidth="1"/>
    <col min="2" max="2" width="1.75" style="3" customWidth="1"/>
    <col min="3" max="3" width="33.625" style="3" customWidth="1"/>
    <col min="4" max="4" width="6.25" style="30" customWidth="1"/>
    <col min="5" max="5" width="0.875" style="3" customWidth="1"/>
    <col min="6" max="6" width="12.75" style="3" customWidth="1"/>
    <col min="7" max="7" width="0.875" style="3" customWidth="1"/>
    <col min="8" max="8" width="12.75" style="3" customWidth="1"/>
    <col min="9" max="9" width="0.875" style="3" customWidth="1"/>
    <col min="10" max="10" width="12.75" style="3" customWidth="1"/>
    <col min="11" max="11" width="0.875" style="3" customWidth="1"/>
    <col min="12" max="12" width="12.75" style="3" customWidth="1"/>
    <col min="13" max="16384" width="9.125" style="3"/>
  </cols>
  <sheetData>
    <row r="1" spans="1:12" ht="16.5" customHeight="1">
      <c r="A1" s="29" t="s">
        <v>38</v>
      </c>
      <c r="B1" s="29"/>
      <c r="C1" s="29"/>
      <c r="D1" s="2"/>
      <c r="E1" s="29"/>
      <c r="F1" s="29"/>
      <c r="G1" s="29"/>
      <c r="H1" s="29"/>
      <c r="I1" s="29"/>
      <c r="J1" s="29"/>
      <c r="K1" s="29"/>
      <c r="L1" s="29"/>
    </row>
    <row r="2" spans="1:12" ht="16.5" customHeight="1">
      <c r="A2" s="29" t="s">
        <v>104</v>
      </c>
      <c r="B2" s="29"/>
      <c r="C2" s="29"/>
      <c r="D2" s="2"/>
      <c r="E2" s="29"/>
      <c r="F2" s="29"/>
      <c r="G2" s="29"/>
      <c r="H2" s="29"/>
      <c r="I2" s="29"/>
      <c r="J2" s="29"/>
      <c r="K2" s="29"/>
      <c r="L2" s="29"/>
    </row>
    <row r="3" spans="1:12" ht="16.5" customHeight="1">
      <c r="A3" s="77" t="s">
        <v>135</v>
      </c>
      <c r="B3" s="77"/>
      <c r="C3" s="77"/>
      <c r="D3" s="78"/>
      <c r="E3" s="77"/>
      <c r="F3" s="77"/>
      <c r="G3" s="77"/>
      <c r="H3" s="77"/>
      <c r="I3" s="77"/>
      <c r="J3" s="77"/>
      <c r="K3" s="77"/>
      <c r="L3" s="77"/>
    </row>
    <row r="4" spans="1:12" ht="16.5" customHeight="1">
      <c r="A4" s="29"/>
      <c r="B4" s="29"/>
      <c r="C4" s="29"/>
      <c r="D4" s="2"/>
      <c r="E4" s="29"/>
      <c r="F4" s="29"/>
      <c r="G4" s="29"/>
      <c r="H4" s="29"/>
      <c r="I4" s="29"/>
      <c r="J4" s="29"/>
      <c r="K4" s="29"/>
      <c r="L4" s="29"/>
    </row>
    <row r="5" spans="1:12" ht="16.5" customHeight="1">
      <c r="A5" s="29"/>
      <c r="B5" s="29"/>
      <c r="C5" s="29"/>
      <c r="D5" s="2"/>
      <c r="E5" s="29"/>
      <c r="F5" s="29"/>
      <c r="G5" s="29"/>
      <c r="H5" s="29"/>
      <c r="I5" s="29"/>
      <c r="J5" s="29"/>
      <c r="K5" s="29"/>
      <c r="L5" s="29"/>
    </row>
    <row r="6" spans="1:12" s="65" customFormat="1" ht="16.5" customHeight="1">
      <c r="A6" s="63"/>
      <c r="B6" s="63"/>
      <c r="C6" s="63"/>
      <c r="D6" s="64"/>
      <c r="E6" s="63"/>
      <c r="F6" s="97" t="s">
        <v>144</v>
      </c>
      <c r="G6" s="97"/>
      <c r="H6" s="97"/>
      <c r="I6" s="64"/>
      <c r="J6" s="97" t="s">
        <v>138</v>
      </c>
      <c r="K6" s="97"/>
      <c r="L6" s="97"/>
    </row>
    <row r="7" spans="1:12" s="65" customFormat="1" ht="16.5" customHeight="1">
      <c r="A7" s="63"/>
      <c r="B7" s="63"/>
      <c r="C7" s="63"/>
      <c r="D7" s="64"/>
      <c r="E7" s="63"/>
      <c r="F7" s="98" t="s">
        <v>137</v>
      </c>
      <c r="G7" s="98"/>
      <c r="H7" s="98"/>
      <c r="I7" s="64"/>
      <c r="J7" s="98" t="s">
        <v>137</v>
      </c>
      <c r="K7" s="98"/>
      <c r="L7" s="98"/>
    </row>
    <row r="8" spans="1:12" ht="16.5" customHeight="1">
      <c r="A8" s="29"/>
      <c r="B8" s="29"/>
      <c r="C8" s="29"/>
      <c r="D8" s="2"/>
      <c r="E8" s="29"/>
      <c r="F8" s="9" t="s">
        <v>0</v>
      </c>
      <c r="G8" s="29"/>
      <c r="H8" s="9" t="s">
        <v>0</v>
      </c>
      <c r="I8" s="29"/>
      <c r="J8" s="9" t="s">
        <v>0</v>
      </c>
      <c r="K8" s="29"/>
      <c r="L8" s="9" t="s">
        <v>0</v>
      </c>
    </row>
    <row r="9" spans="1:12" ht="16.5" customHeight="1">
      <c r="A9" s="29"/>
      <c r="B9" s="29"/>
      <c r="C9" s="29"/>
      <c r="D9" s="2"/>
      <c r="E9" s="29"/>
      <c r="F9" s="95" t="s">
        <v>121</v>
      </c>
      <c r="G9" s="29"/>
      <c r="H9" s="95" t="s">
        <v>121</v>
      </c>
      <c r="I9" s="29"/>
      <c r="J9" s="95" t="s">
        <v>121</v>
      </c>
      <c r="K9" s="29"/>
      <c r="L9" s="95" t="s">
        <v>121</v>
      </c>
    </row>
    <row r="10" spans="1:12" ht="16.5" customHeight="1">
      <c r="F10" s="8" t="s">
        <v>107</v>
      </c>
      <c r="G10" s="30"/>
      <c r="H10" s="8" t="s">
        <v>37</v>
      </c>
      <c r="I10" s="30"/>
      <c r="J10" s="8" t="s">
        <v>107</v>
      </c>
      <c r="K10" s="30"/>
      <c r="L10" s="8" t="s">
        <v>37</v>
      </c>
    </row>
    <row r="11" spans="1:12" ht="16.5" customHeight="1">
      <c r="D11" s="13" t="s">
        <v>15</v>
      </c>
      <c r="E11" s="2"/>
      <c r="F11" s="36" t="s">
        <v>4</v>
      </c>
      <c r="H11" s="36" t="s">
        <v>4</v>
      </c>
      <c r="J11" s="36" t="s">
        <v>4</v>
      </c>
      <c r="L11" s="36" t="s">
        <v>4</v>
      </c>
    </row>
    <row r="12" spans="1:12" ht="16.5" customHeight="1">
      <c r="F12" s="7"/>
      <c r="H12" s="7"/>
      <c r="J12" s="7"/>
      <c r="L12" s="7"/>
    </row>
    <row r="13" spans="1:12" ht="16.5" customHeight="1">
      <c r="A13" s="29" t="s">
        <v>60</v>
      </c>
      <c r="B13" s="29"/>
      <c r="C13" s="29"/>
      <c r="D13" s="2"/>
      <c r="E13" s="29"/>
      <c r="F13" s="29"/>
      <c r="G13" s="29"/>
      <c r="H13" s="29"/>
      <c r="I13" s="29"/>
      <c r="J13" s="29"/>
      <c r="K13" s="29"/>
      <c r="L13" s="29"/>
    </row>
    <row r="14" spans="1:12" ht="16.5" customHeight="1">
      <c r="A14" s="3" t="s">
        <v>61</v>
      </c>
      <c r="B14" s="29"/>
      <c r="C14" s="29"/>
      <c r="D14" s="2"/>
      <c r="E14" s="29"/>
      <c r="F14" s="4">
        <v>387575815</v>
      </c>
      <c r="G14" s="11"/>
      <c r="H14" s="4">
        <v>321067099</v>
      </c>
      <c r="I14" s="11"/>
      <c r="J14" s="4">
        <v>387575815</v>
      </c>
      <c r="K14" s="11"/>
      <c r="L14" s="4">
        <v>321067099</v>
      </c>
    </row>
    <row r="15" spans="1:12" ht="16.5" customHeight="1">
      <c r="A15" s="3" t="s">
        <v>62</v>
      </c>
      <c r="B15" s="29"/>
      <c r="C15" s="29"/>
      <c r="D15" s="2"/>
      <c r="E15" s="29"/>
      <c r="F15" s="33">
        <v>293587</v>
      </c>
      <c r="G15" s="4"/>
      <c r="H15" s="33">
        <v>574972</v>
      </c>
      <c r="I15" s="4"/>
      <c r="J15" s="33">
        <v>293587</v>
      </c>
      <c r="K15" s="4"/>
      <c r="L15" s="33">
        <v>574972</v>
      </c>
    </row>
    <row r="16" spans="1:12" ht="16.5" customHeight="1">
      <c r="A16" s="29"/>
      <c r="B16" s="29"/>
      <c r="C16" s="29"/>
      <c r="D16" s="2"/>
      <c r="E16" s="29"/>
      <c r="F16" s="11"/>
      <c r="G16" s="11"/>
      <c r="H16" s="11"/>
      <c r="I16" s="11"/>
      <c r="J16" s="11"/>
      <c r="K16" s="11"/>
      <c r="L16" s="11"/>
    </row>
    <row r="17" spans="1:12" ht="16.5" customHeight="1">
      <c r="A17" s="29" t="s">
        <v>63</v>
      </c>
      <c r="B17" s="29"/>
      <c r="C17" s="29"/>
      <c r="D17" s="2"/>
      <c r="E17" s="29"/>
      <c r="F17" s="33">
        <f>SUM(F14:F15)</f>
        <v>387869402</v>
      </c>
      <c r="G17" s="11"/>
      <c r="H17" s="33">
        <f>SUM(H14:H15)</f>
        <v>321642071</v>
      </c>
      <c r="I17" s="11"/>
      <c r="J17" s="33">
        <f>SUM(J14:J15)</f>
        <v>387869402</v>
      </c>
      <c r="K17" s="11"/>
      <c r="L17" s="33">
        <f>SUM(L14:L15)</f>
        <v>321642071</v>
      </c>
    </row>
    <row r="18" spans="1:12" ht="16.5" customHeight="1">
      <c r="A18" s="29"/>
      <c r="B18" s="29"/>
      <c r="C18" s="29"/>
      <c r="D18" s="2"/>
      <c r="E18" s="29"/>
      <c r="F18" s="11"/>
      <c r="G18" s="11"/>
      <c r="H18" s="11"/>
      <c r="I18" s="11"/>
      <c r="J18" s="11"/>
      <c r="K18" s="11"/>
      <c r="L18" s="11"/>
    </row>
    <row r="19" spans="1:12" ht="16.5" customHeight="1">
      <c r="A19" s="29" t="s">
        <v>93</v>
      </c>
      <c r="B19" s="29"/>
      <c r="C19" s="29"/>
      <c r="D19" s="2"/>
      <c r="E19" s="29"/>
      <c r="F19" s="11"/>
      <c r="G19" s="11"/>
      <c r="H19" s="11"/>
      <c r="I19" s="11"/>
      <c r="J19" s="11"/>
      <c r="K19" s="11"/>
      <c r="L19" s="11"/>
    </row>
    <row r="20" spans="1:12" ht="16.5" customHeight="1">
      <c r="A20" s="3" t="s">
        <v>64</v>
      </c>
      <c r="B20" s="29"/>
      <c r="C20" s="29"/>
      <c r="D20" s="2"/>
      <c r="E20" s="29"/>
      <c r="F20" s="4">
        <v>-329961133</v>
      </c>
      <c r="G20" s="11"/>
      <c r="H20" s="4">
        <v>-268062852</v>
      </c>
      <c r="I20" s="11"/>
      <c r="J20" s="4">
        <v>-329961133</v>
      </c>
      <c r="K20" s="11"/>
      <c r="L20" s="4">
        <v>-268062852</v>
      </c>
    </row>
    <row r="21" spans="1:12" ht="16.5" customHeight="1">
      <c r="A21" s="3" t="s">
        <v>65</v>
      </c>
      <c r="B21" s="29"/>
      <c r="C21" s="29"/>
      <c r="D21" s="2"/>
      <c r="E21" s="29"/>
      <c r="F21" s="33">
        <v>-109986</v>
      </c>
      <c r="G21" s="11"/>
      <c r="H21" s="33">
        <v>-89922</v>
      </c>
      <c r="I21" s="11"/>
      <c r="J21" s="33">
        <v>-109986</v>
      </c>
      <c r="K21" s="11"/>
      <c r="L21" s="33">
        <v>-89922</v>
      </c>
    </row>
    <row r="22" spans="1:12" ht="16.5" customHeight="1">
      <c r="A22" s="29"/>
      <c r="B22" s="29"/>
      <c r="C22" s="29"/>
      <c r="D22" s="2"/>
      <c r="E22" s="29"/>
      <c r="F22" s="11"/>
      <c r="G22" s="11"/>
      <c r="H22" s="11"/>
      <c r="I22" s="11"/>
      <c r="J22" s="11"/>
      <c r="K22" s="11"/>
      <c r="L22" s="11"/>
    </row>
    <row r="23" spans="1:12" ht="16.5" customHeight="1">
      <c r="A23" s="29" t="s">
        <v>94</v>
      </c>
      <c r="B23" s="29"/>
      <c r="C23" s="29"/>
      <c r="D23" s="2"/>
      <c r="E23" s="29"/>
      <c r="F23" s="33">
        <f>SUM(F20:F21)</f>
        <v>-330071119</v>
      </c>
      <c r="G23" s="11"/>
      <c r="H23" s="33">
        <f>SUM(H20:H21)</f>
        <v>-268152774</v>
      </c>
      <c r="I23" s="11"/>
      <c r="J23" s="33">
        <f>SUM(J20:J21)</f>
        <v>-330071119</v>
      </c>
      <c r="K23" s="11"/>
      <c r="L23" s="33">
        <f>SUM(L20:L21)</f>
        <v>-268152774</v>
      </c>
    </row>
    <row r="24" spans="1:12" ht="16.5" customHeight="1">
      <c r="A24" s="29"/>
      <c r="B24" s="29"/>
      <c r="C24" s="29"/>
      <c r="D24" s="2"/>
      <c r="E24" s="29"/>
      <c r="F24" s="11"/>
      <c r="G24" s="11"/>
      <c r="H24" s="11"/>
      <c r="I24" s="11"/>
      <c r="J24" s="11"/>
      <c r="K24" s="11"/>
      <c r="L24" s="11"/>
    </row>
    <row r="25" spans="1:12" ht="16.5" customHeight="1">
      <c r="A25" s="29" t="s">
        <v>95</v>
      </c>
      <c r="B25" s="29"/>
      <c r="C25" s="29"/>
      <c r="D25" s="2"/>
      <c r="E25" s="29"/>
      <c r="F25" s="33">
        <f>F17+F23</f>
        <v>57798283</v>
      </c>
      <c r="G25" s="11"/>
      <c r="H25" s="33">
        <f>H17+H23</f>
        <v>53489297</v>
      </c>
      <c r="I25" s="11"/>
      <c r="J25" s="33">
        <f>J17+J23</f>
        <v>57798283</v>
      </c>
      <c r="K25" s="11"/>
      <c r="L25" s="33">
        <f>L17+L23</f>
        <v>53489297</v>
      </c>
    </row>
    <row r="26" spans="1:12" ht="16.5" customHeight="1">
      <c r="A26" s="29"/>
      <c r="B26" s="29"/>
      <c r="C26" s="29"/>
      <c r="D26" s="2"/>
      <c r="E26" s="29"/>
      <c r="F26" s="11"/>
      <c r="G26" s="11"/>
      <c r="H26" s="11"/>
      <c r="I26" s="11"/>
      <c r="J26" s="11"/>
      <c r="K26" s="11"/>
      <c r="L26" s="11"/>
    </row>
    <row r="27" spans="1:12" ht="16.5" customHeight="1">
      <c r="A27" s="3" t="s">
        <v>27</v>
      </c>
      <c r="B27" s="29"/>
      <c r="C27" s="29"/>
      <c r="D27" s="2"/>
      <c r="E27" s="29"/>
      <c r="F27" s="4">
        <v>899051</v>
      </c>
      <c r="G27" s="11"/>
      <c r="H27" s="4">
        <v>1776145</v>
      </c>
      <c r="I27" s="11"/>
      <c r="J27" s="4">
        <v>899051</v>
      </c>
      <c r="K27" s="11"/>
      <c r="L27" s="4">
        <v>1776145</v>
      </c>
    </row>
    <row r="28" spans="1:12" ht="16.5" customHeight="1">
      <c r="A28" s="65" t="s">
        <v>178</v>
      </c>
      <c r="B28" s="29"/>
      <c r="C28" s="29"/>
      <c r="D28" s="2"/>
      <c r="E28" s="29"/>
      <c r="F28" s="4">
        <v>-11147774</v>
      </c>
      <c r="G28" s="11"/>
      <c r="H28" s="4">
        <v>-10474410</v>
      </c>
      <c r="I28" s="11"/>
      <c r="J28" s="4">
        <v>-11147774</v>
      </c>
      <c r="K28" s="11"/>
      <c r="L28" s="4">
        <v>-10474410</v>
      </c>
    </row>
    <row r="29" spans="1:12" ht="16.5" customHeight="1">
      <c r="A29" s="3" t="s">
        <v>28</v>
      </c>
      <c r="B29" s="29"/>
      <c r="C29" s="29"/>
      <c r="D29" s="2"/>
      <c r="E29" s="29"/>
      <c r="F29" s="4">
        <v>-27353728</v>
      </c>
      <c r="G29" s="11"/>
      <c r="H29" s="4">
        <v>-25923230</v>
      </c>
      <c r="I29" s="11"/>
      <c r="J29" s="4">
        <v>-27353728</v>
      </c>
      <c r="K29" s="11"/>
      <c r="L29" s="4">
        <v>-25923230</v>
      </c>
    </row>
    <row r="30" spans="1:12" ht="16.5" customHeight="1">
      <c r="A30" s="3" t="s">
        <v>111</v>
      </c>
      <c r="F30" s="4">
        <v>3111905</v>
      </c>
      <c r="G30" s="11"/>
      <c r="H30" s="4">
        <v>355513</v>
      </c>
      <c r="I30" s="11"/>
      <c r="J30" s="4">
        <v>3111905</v>
      </c>
      <c r="K30" s="11"/>
      <c r="L30" s="4">
        <v>355513</v>
      </c>
    </row>
    <row r="31" spans="1:12" ht="16.5" customHeight="1">
      <c r="A31" s="3" t="s">
        <v>113</v>
      </c>
      <c r="F31" s="4">
        <v>6075</v>
      </c>
      <c r="G31" s="11"/>
      <c r="H31" s="4">
        <v>212906</v>
      </c>
      <c r="I31" s="11"/>
      <c r="J31" s="4">
        <v>6075</v>
      </c>
      <c r="K31" s="11"/>
      <c r="L31" s="4">
        <v>212906</v>
      </c>
    </row>
    <row r="32" spans="1:12" ht="16.5" customHeight="1">
      <c r="A32" s="3" t="s">
        <v>155</v>
      </c>
      <c r="F32" s="4"/>
      <c r="G32" s="11"/>
      <c r="H32" s="4"/>
      <c r="I32" s="11"/>
      <c r="J32" s="4"/>
      <c r="K32" s="11"/>
      <c r="L32" s="4"/>
    </row>
    <row r="33" spans="1:12" ht="16.5" customHeight="1">
      <c r="B33" s="3" t="s">
        <v>154</v>
      </c>
      <c r="C33" s="29"/>
      <c r="D33" s="2"/>
      <c r="E33" s="29"/>
      <c r="F33" s="34">
        <v>-3065</v>
      </c>
      <c r="G33" s="11"/>
      <c r="H33" s="34">
        <v>0</v>
      </c>
      <c r="I33" s="11"/>
      <c r="J33" s="34">
        <v>0</v>
      </c>
      <c r="K33" s="11"/>
      <c r="L33" s="34">
        <v>0</v>
      </c>
    </row>
    <row r="34" spans="1:12" ht="16.5" customHeight="1">
      <c r="A34" s="29"/>
      <c r="B34" s="29"/>
      <c r="C34" s="29"/>
      <c r="D34" s="2"/>
      <c r="E34" s="29"/>
      <c r="F34" s="11"/>
      <c r="G34" s="11"/>
      <c r="H34" s="11"/>
      <c r="I34" s="11"/>
      <c r="J34" s="11"/>
      <c r="K34" s="11"/>
      <c r="L34" s="11"/>
    </row>
    <row r="35" spans="1:12" ht="16.5" customHeight="1">
      <c r="A35" s="29" t="s">
        <v>141</v>
      </c>
      <c r="F35" s="4"/>
      <c r="G35" s="4"/>
      <c r="H35" s="4"/>
      <c r="I35" s="4"/>
      <c r="J35" s="4"/>
      <c r="K35" s="4"/>
      <c r="L35" s="4"/>
    </row>
    <row r="36" spans="1:12" ht="16.5" customHeight="1">
      <c r="A36" s="29"/>
      <c r="B36" s="29" t="s">
        <v>169</v>
      </c>
      <c r="F36" s="7">
        <f>SUM(F25,F27:F33)</f>
        <v>23310747</v>
      </c>
      <c r="G36" s="4"/>
      <c r="H36" s="7">
        <f>SUM(H25,H27:H33)</f>
        <v>19436221</v>
      </c>
      <c r="I36" s="4"/>
      <c r="J36" s="7">
        <f>SUM(J25,J27:J33)</f>
        <v>23313812</v>
      </c>
      <c r="K36" s="4"/>
      <c r="L36" s="7">
        <f>SUM(L25,L27:L33)</f>
        <v>19436221</v>
      </c>
    </row>
    <row r="37" spans="1:12" ht="16.5" customHeight="1">
      <c r="A37" s="3" t="s">
        <v>100</v>
      </c>
      <c r="F37" s="34">
        <v>-1054344</v>
      </c>
      <c r="G37" s="11"/>
      <c r="H37" s="34">
        <v>-738312</v>
      </c>
      <c r="I37" s="11"/>
      <c r="J37" s="34">
        <v>-1054344</v>
      </c>
      <c r="K37" s="11"/>
      <c r="L37" s="34">
        <v>-738312</v>
      </c>
    </row>
    <row r="38" spans="1:12" ht="16.5" customHeight="1">
      <c r="F38" s="4"/>
      <c r="G38" s="4"/>
      <c r="H38" s="4"/>
      <c r="I38" s="4"/>
      <c r="J38" s="4"/>
      <c r="K38" s="4"/>
      <c r="L38" s="4"/>
    </row>
    <row r="39" spans="1:12" ht="16.5" customHeight="1">
      <c r="A39" s="29" t="s">
        <v>170</v>
      </c>
      <c r="F39" s="7">
        <f>SUM(F36:F37)</f>
        <v>22256403</v>
      </c>
      <c r="G39" s="4"/>
      <c r="H39" s="7">
        <f>SUM(H36:H37)</f>
        <v>18697909</v>
      </c>
      <c r="I39" s="4"/>
      <c r="J39" s="7">
        <f>SUM(J36:J37)</f>
        <v>22259468</v>
      </c>
      <c r="K39" s="4"/>
      <c r="L39" s="7">
        <f>SUM(L36:L37)</f>
        <v>18697909</v>
      </c>
    </row>
    <row r="40" spans="1:12" ht="16.5" customHeight="1">
      <c r="A40" s="3" t="s">
        <v>168</v>
      </c>
      <c r="D40" s="30">
        <v>23</v>
      </c>
      <c r="F40" s="34">
        <v>-4368978</v>
      </c>
      <c r="G40" s="4"/>
      <c r="H40" s="34">
        <v>-4078047</v>
      </c>
      <c r="I40" s="4"/>
      <c r="J40" s="34">
        <v>-4368978</v>
      </c>
      <c r="K40" s="4"/>
      <c r="L40" s="34">
        <v>-4078047</v>
      </c>
    </row>
    <row r="41" spans="1:12" ht="16.5" customHeight="1">
      <c r="F41" s="4"/>
      <c r="G41" s="4"/>
      <c r="H41" s="4"/>
      <c r="I41" s="4"/>
      <c r="J41" s="4"/>
      <c r="K41" s="4"/>
      <c r="L41" s="4"/>
    </row>
    <row r="42" spans="1:12" ht="16.5" customHeight="1" thickBot="1">
      <c r="A42" s="29" t="s">
        <v>66</v>
      </c>
      <c r="F42" s="28">
        <f>SUM(F39:F40)</f>
        <v>17887425</v>
      </c>
      <c r="G42" s="4"/>
      <c r="H42" s="28">
        <f>SUM(H39:H40)</f>
        <v>14619862</v>
      </c>
      <c r="I42" s="4"/>
      <c r="J42" s="28">
        <f>SUM(J39:J40)</f>
        <v>17890490</v>
      </c>
      <c r="K42" s="4"/>
      <c r="L42" s="28">
        <f>SUM(L39:L40)</f>
        <v>14619862</v>
      </c>
    </row>
    <row r="43" spans="1:12" ht="16.5" customHeight="1" thickTop="1">
      <c r="A43" s="29"/>
      <c r="F43" s="4"/>
      <c r="G43" s="4"/>
      <c r="H43" s="4"/>
      <c r="I43" s="4"/>
      <c r="J43" s="4"/>
      <c r="K43" s="4"/>
      <c r="L43" s="4"/>
    </row>
    <row r="44" spans="1:12" ht="16.5" customHeight="1">
      <c r="A44" s="29" t="s">
        <v>96</v>
      </c>
      <c r="F44" s="4"/>
      <c r="G44" s="4"/>
      <c r="H44" s="4"/>
      <c r="I44" s="4"/>
      <c r="J44" s="4"/>
      <c r="K44" s="4"/>
      <c r="L44" s="4"/>
    </row>
    <row r="45" spans="1:12" ht="16.5" customHeight="1">
      <c r="F45" s="4"/>
      <c r="G45" s="4"/>
      <c r="H45" s="4"/>
      <c r="I45" s="4"/>
      <c r="J45" s="4"/>
      <c r="K45" s="4"/>
      <c r="L45" s="4"/>
    </row>
    <row r="46" spans="1:12" ht="16.5" customHeight="1">
      <c r="A46" s="29" t="s">
        <v>67</v>
      </c>
      <c r="D46" s="30">
        <v>24</v>
      </c>
      <c r="F46" s="65">
        <v>6.6000000000000003E-2</v>
      </c>
      <c r="G46" s="65"/>
      <c r="H46" s="65">
        <v>5.3999999999999999E-2</v>
      </c>
      <c r="I46" s="65"/>
      <c r="J46" s="65">
        <v>6.6000000000000003E-2</v>
      </c>
      <c r="K46" s="65"/>
      <c r="L46" s="65">
        <v>5.3999999999999999E-2</v>
      </c>
    </row>
    <row r="47" spans="1:12" ht="15" customHeight="1">
      <c r="F47" s="4"/>
      <c r="G47" s="4"/>
      <c r="H47" s="4"/>
      <c r="I47" s="4"/>
      <c r="J47" s="4"/>
      <c r="K47" s="4"/>
      <c r="L47" s="4"/>
    </row>
    <row r="49" spans="1:12" ht="21.9" customHeight="1">
      <c r="A49" s="53" t="s">
        <v>14</v>
      </c>
      <c r="B49" s="53"/>
      <c r="C49" s="53"/>
      <c r="D49" s="32"/>
      <c r="E49" s="53"/>
      <c r="F49" s="33"/>
      <c r="G49" s="32"/>
      <c r="H49" s="33"/>
      <c r="I49" s="32"/>
      <c r="J49" s="33"/>
      <c r="K49" s="32"/>
      <c r="L49" s="33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firstPageNumber="6" fitToHeight="0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72715-6BD5-4CAB-8EEA-B868CBB7FD2B}">
  <dimension ref="A1:P36"/>
  <sheetViews>
    <sheetView topLeftCell="A8" zoomScale="110" zoomScaleNormal="110" zoomScaleSheetLayoutView="100" zoomScalePageLayoutView="79" workbookViewId="0">
      <selection activeCell="L24" sqref="L24"/>
    </sheetView>
  </sheetViews>
  <sheetFormatPr defaultColWidth="9.125" defaultRowHeight="16.5" customHeight="1"/>
  <cols>
    <col min="1" max="1" width="40.625" style="3" customWidth="1"/>
    <col min="2" max="2" width="5.25" style="3" customWidth="1"/>
    <col min="3" max="3" width="0.875" style="3" customWidth="1"/>
    <col min="4" max="4" width="11.625" style="4" bestFit="1" customWidth="1"/>
    <col min="5" max="5" width="0.875" style="4" customWidth="1"/>
    <col min="6" max="6" width="14.25" style="4" customWidth="1"/>
    <col min="7" max="7" width="0.875" style="4" customWidth="1"/>
    <col min="8" max="8" width="12" style="4" customWidth="1"/>
    <col min="9" max="9" width="0.875" style="4" customWidth="1"/>
    <col min="10" max="10" width="12" style="4" customWidth="1"/>
    <col min="11" max="11" width="0.875" style="4" customWidth="1"/>
    <col min="12" max="12" width="14.25" style="4" customWidth="1"/>
    <col min="13" max="13" width="0.875" style="4" customWidth="1"/>
    <col min="14" max="14" width="24.75" style="4" customWidth="1"/>
    <col min="15" max="15" width="0.875" style="4" customWidth="1"/>
    <col min="16" max="16" width="12.875" style="4" customWidth="1"/>
    <col min="17" max="16384" width="9.125" style="3"/>
  </cols>
  <sheetData>
    <row r="1" spans="1:16" s="79" customFormat="1" ht="16.5" customHeight="1">
      <c r="A1" s="29" t="str">
        <f>+'PL 5 (3M)'!A1</f>
        <v>Itthirit Nice Corporation Public Company Limited</v>
      </c>
      <c r="B1" s="29"/>
      <c r="C1" s="29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s="79" customFormat="1" ht="16.5" customHeight="1">
      <c r="A2" s="29" t="s">
        <v>172</v>
      </c>
      <c r="B2" s="29"/>
      <c r="C2" s="29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s="79" customFormat="1" ht="16.5" customHeight="1">
      <c r="A3" s="31" t="str">
        <f>'PL 6 (6M)'!A3</f>
        <v>For the six-month period ended 30 June 2025</v>
      </c>
      <c r="B3" s="31"/>
      <c r="C3" s="3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spans="1:16" s="79" customFormat="1" ht="16.5" customHeight="1">
      <c r="A4" s="2"/>
      <c r="B4" s="2"/>
      <c r="C4" s="2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s="79" customFormat="1" ht="16.5" customHeight="1">
      <c r="A5" s="2"/>
      <c r="B5" s="2"/>
      <c r="C5" s="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s="80" customFormat="1" ht="15" customHeight="1">
      <c r="C6" s="81"/>
      <c r="D6" s="100" t="s">
        <v>173</v>
      </c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1:16" ht="17.25" customHeight="1">
      <c r="A7" s="1"/>
      <c r="B7" s="2"/>
      <c r="E7" s="5"/>
      <c r="F7" s="5"/>
      <c r="G7" s="5"/>
      <c r="J7" s="99" t="s">
        <v>68</v>
      </c>
      <c r="K7" s="99"/>
      <c r="L7" s="99"/>
      <c r="N7" s="6" t="s">
        <v>84</v>
      </c>
    </row>
    <row r="8" spans="1:16" ht="16.5" customHeight="1">
      <c r="A8" s="1"/>
      <c r="B8" s="1"/>
      <c r="D8" s="7"/>
      <c r="E8" s="8"/>
      <c r="F8" s="8"/>
      <c r="G8" s="8"/>
      <c r="H8" s="9" t="s">
        <v>69</v>
      </c>
      <c r="J8" s="10" t="s">
        <v>57</v>
      </c>
      <c r="K8" s="11"/>
      <c r="N8" s="6" t="s">
        <v>71</v>
      </c>
    </row>
    <row r="9" spans="1:16" ht="16.5" customHeight="1">
      <c r="A9" s="1"/>
      <c r="B9" s="12"/>
      <c r="D9" s="9" t="s">
        <v>119</v>
      </c>
      <c r="E9" s="8"/>
      <c r="F9" s="8"/>
      <c r="G9" s="8"/>
      <c r="H9" s="9" t="s">
        <v>70</v>
      </c>
      <c r="J9" s="7"/>
      <c r="K9" s="7"/>
      <c r="L9" s="7"/>
      <c r="P9" s="9" t="s">
        <v>72</v>
      </c>
    </row>
    <row r="10" spans="1:16" ht="16.5" customHeight="1">
      <c r="A10" s="12"/>
      <c r="B10" s="12"/>
      <c r="D10" s="8" t="s">
        <v>118</v>
      </c>
      <c r="E10" s="9"/>
      <c r="F10" s="9" t="s">
        <v>69</v>
      </c>
      <c r="G10" s="9"/>
      <c r="H10" s="9" t="s">
        <v>73</v>
      </c>
      <c r="J10" s="9" t="s">
        <v>74</v>
      </c>
      <c r="K10" s="9"/>
      <c r="L10" s="9"/>
      <c r="N10" s="9" t="s">
        <v>75</v>
      </c>
      <c r="P10" s="9" t="s">
        <v>76</v>
      </c>
    </row>
    <row r="11" spans="1:16" ht="16.5" customHeight="1">
      <c r="A11" s="12"/>
      <c r="B11" s="12"/>
      <c r="D11" s="8" t="s">
        <v>29</v>
      </c>
      <c r="E11" s="9"/>
      <c r="F11" s="9" t="s">
        <v>77</v>
      </c>
      <c r="G11" s="9"/>
      <c r="H11" s="9" t="s">
        <v>78</v>
      </c>
      <c r="J11" s="9" t="s">
        <v>79</v>
      </c>
      <c r="K11" s="9"/>
      <c r="L11" s="9" t="s">
        <v>80</v>
      </c>
      <c r="N11" s="9" t="s">
        <v>81</v>
      </c>
      <c r="O11" s="5"/>
      <c r="P11" s="9" t="s">
        <v>82</v>
      </c>
    </row>
    <row r="12" spans="1:16" ht="16.5" customHeight="1">
      <c r="A12" s="12"/>
      <c r="B12" s="13" t="s">
        <v>3</v>
      </c>
      <c r="D12" s="14" t="s">
        <v>4</v>
      </c>
      <c r="E12" s="9"/>
      <c r="F12" s="14" t="s">
        <v>4</v>
      </c>
      <c r="G12" s="9"/>
      <c r="H12" s="14" t="s">
        <v>4</v>
      </c>
      <c r="J12" s="14" t="s">
        <v>4</v>
      </c>
      <c r="K12" s="9"/>
      <c r="L12" s="14" t="s">
        <v>4</v>
      </c>
      <c r="N12" s="14" t="s">
        <v>4</v>
      </c>
      <c r="O12" s="5"/>
      <c r="P12" s="14" t="s">
        <v>4</v>
      </c>
    </row>
    <row r="13" spans="1:16" ht="6" customHeight="1"/>
    <row r="14" spans="1:16" ht="16.5" customHeight="1">
      <c r="A14" s="15" t="s">
        <v>85</v>
      </c>
      <c r="B14" s="16"/>
      <c r="C14" s="17"/>
      <c r="D14" s="4">
        <v>135000000</v>
      </c>
      <c r="F14" s="18">
        <v>165469737</v>
      </c>
      <c r="H14" s="4">
        <v>987345</v>
      </c>
      <c r="J14" s="4">
        <v>8300000</v>
      </c>
      <c r="L14" s="4">
        <v>38087164</v>
      </c>
      <c r="N14" s="4">
        <v>-1607676</v>
      </c>
      <c r="P14" s="7">
        <f>SUM(D14:N14)</f>
        <v>346236570</v>
      </c>
    </row>
    <row r="15" spans="1:16" ht="16.5" customHeight="1">
      <c r="A15" s="19" t="s">
        <v>83</v>
      </c>
      <c r="B15" s="16"/>
      <c r="C15" s="17"/>
      <c r="P15" s="7"/>
    </row>
    <row r="16" spans="1:16" ht="16.5" customHeight="1">
      <c r="A16" s="20" t="s">
        <v>66</v>
      </c>
      <c r="B16" s="16"/>
      <c r="C16" s="21"/>
      <c r="D16" s="22">
        <v>0</v>
      </c>
      <c r="E16" s="23"/>
      <c r="F16" s="18">
        <v>0</v>
      </c>
      <c r="G16" s="23"/>
      <c r="H16" s="18">
        <v>0</v>
      </c>
      <c r="J16" s="18">
        <v>0</v>
      </c>
      <c r="K16" s="23"/>
      <c r="L16" s="4">
        <v>14619862</v>
      </c>
      <c r="N16" s="18">
        <v>0</v>
      </c>
      <c r="P16" s="7">
        <f>SUM(D16:N16)</f>
        <v>14619862</v>
      </c>
    </row>
    <row r="17" spans="1:16" ht="6" customHeight="1">
      <c r="A17" s="20"/>
      <c r="B17" s="16"/>
      <c r="C17" s="21"/>
      <c r="D17" s="24"/>
      <c r="E17" s="23"/>
      <c r="F17" s="25"/>
      <c r="G17" s="23"/>
      <c r="H17" s="25"/>
      <c r="J17" s="25"/>
      <c r="K17" s="23"/>
      <c r="L17" s="26"/>
      <c r="N17" s="25"/>
      <c r="P17" s="27"/>
    </row>
    <row r="18" spans="1:16" ht="16.5" customHeight="1" thickBot="1">
      <c r="A18" s="15" t="s">
        <v>122</v>
      </c>
      <c r="B18" s="17"/>
      <c r="C18" s="17"/>
      <c r="D18" s="28">
        <f>SUM(D14:D16)</f>
        <v>135000000</v>
      </c>
      <c r="F18" s="28">
        <f>SUM(F14:F16)</f>
        <v>165469737</v>
      </c>
      <c r="H18" s="28">
        <f>SUM(H14:H16)</f>
        <v>987345</v>
      </c>
      <c r="J18" s="28">
        <f>SUM(J14:J16)</f>
        <v>8300000</v>
      </c>
      <c r="L18" s="28">
        <f>SUM(L14:L16)</f>
        <v>52707026</v>
      </c>
      <c r="N18" s="28">
        <f>SUM(N14:N16)</f>
        <v>-1607676</v>
      </c>
      <c r="P18" s="28">
        <f>SUM(P14:P16)</f>
        <v>360856432</v>
      </c>
    </row>
    <row r="19" spans="1:16" ht="12.9" customHeight="1" thickTop="1"/>
    <row r="20" spans="1:16" ht="12.9" customHeight="1"/>
    <row r="21" spans="1:16" ht="16.5" customHeight="1">
      <c r="A21" s="15" t="s">
        <v>108</v>
      </c>
      <c r="B21" s="16"/>
      <c r="C21" s="17"/>
      <c r="D21" s="4">
        <v>135000000</v>
      </c>
      <c r="F21" s="18">
        <v>165469737</v>
      </c>
      <c r="H21" s="4">
        <v>987345</v>
      </c>
      <c r="J21" s="4">
        <v>9800000</v>
      </c>
      <c r="L21" s="4">
        <v>64602844</v>
      </c>
      <c r="N21" s="4">
        <v>-1607676</v>
      </c>
      <c r="P21" s="7">
        <f>SUM(D21:N21)</f>
        <v>374252250</v>
      </c>
    </row>
    <row r="22" spans="1:16" ht="16.5" customHeight="1">
      <c r="A22" s="19" t="s">
        <v>83</v>
      </c>
      <c r="B22" s="16"/>
      <c r="C22" s="17"/>
      <c r="P22" s="7"/>
    </row>
    <row r="23" spans="1:16" ht="16.5" customHeight="1">
      <c r="A23" s="20" t="s">
        <v>149</v>
      </c>
      <c r="B23" s="16">
        <v>21</v>
      </c>
      <c r="C23" s="17"/>
      <c r="D23" s="4">
        <v>0</v>
      </c>
      <c r="F23" s="4">
        <v>0</v>
      </c>
      <c r="H23" s="4">
        <v>0</v>
      </c>
      <c r="J23" s="4">
        <v>0</v>
      </c>
      <c r="L23" s="4">
        <v>-27000000</v>
      </c>
      <c r="N23" s="4">
        <v>0</v>
      </c>
      <c r="P23" s="7">
        <f>SUM(D23:N23)</f>
        <v>-27000000</v>
      </c>
    </row>
    <row r="24" spans="1:16" ht="16.5" customHeight="1">
      <c r="A24" s="20" t="s">
        <v>66</v>
      </c>
      <c r="B24" s="16"/>
      <c r="C24" s="21"/>
      <c r="D24" s="22">
        <v>0</v>
      </c>
      <c r="E24" s="23"/>
      <c r="F24" s="18">
        <v>0</v>
      </c>
      <c r="G24" s="23"/>
      <c r="H24" s="18">
        <v>0</v>
      </c>
      <c r="J24" s="18">
        <v>0</v>
      </c>
      <c r="K24" s="23"/>
      <c r="L24" s="4">
        <v>17887425</v>
      </c>
      <c r="N24" s="18">
        <v>0</v>
      </c>
      <c r="P24" s="7">
        <f>SUM(D24:N24)</f>
        <v>17887425</v>
      </c>
    </row>
    <row r="25" spans="1:16" ht="6" customHeight="1">
      <c r="A25" s="20"/>
      <c r="B25" s="16"/>
      <c r="C25" s="21"/>
      <c r="D25" s="24"/>
      <c r="E25" s="23"/>
      <c r="F25" s="25"/>
      <c r="G25" s="23"/>
      <c r="H25" s="25"/>
      <c r="J25" s="25"/>
      <c r="K25" s="23"/>
      <c r="L25" s="26"/>
      <c r="N25" s="25"/>
      <c r="P25" s="27"/>
    </row>
    <row r="26" spans="1:16" ht="16.5" customHeight="1" thickBot="1">
      <c r="A26" s="15" t="s">
        <v>136</v>
      </c>
      <c r="B26" s="17"/>
      <c r="C26" s="17"/>
      <c r="D26" s="28">
        <f>SUM(D21:D24)</f>
        <v>135000000</v>
      </c>
      <c r="F26" s="28">
        <f>SUM(F21:F24)</f>
        <v>165469737</v>
      </c>
      <c r="H26" s="28">
        <f>SUM(H21:H24)</f>
        <v>987345</v>
      </c>
      <c r="J26" s="28">
        <f>SUM(J21:J24)</f>
        <v>9800000</v>
      </c>
      <c r="L26" s="28">
        <f>SUM(L21:L24)</f>
        <v>55490269</v>
      </c>
      <c r="N26" s="28">
        <f>SUM(N21:N24)</f>
        <v>-1607676</v>
      </c>
      <c r="P26" s="28">
        <f>SUM(P21:P24)</f>
        <v>365139675</v>
      </c>
    </row>
    <row r="27" spans="1:16" ht="15.75" customHeight="1" thickTop="1"/>
    <row r="28" spans="1:16" ht="15.75" customHeight="1"/>
    <row r="29" spans="1:16" ht="15.75" customHeight="1"/>
    <row r="30" spans="1:16" ht="15.75" customHeight="1"/>
    <row r="31" spans="1:16" ht="15.75" customHeight="1"/>
    <row r="32" spans="1:16" ht="15.75" customHeight="1"/>
    <row r="33" spans="1:16" ht="15.75" customHeight="1"/>
    <row r="34" spans="1:16" ht="15.75" customHeight="1"/>
    <row r="35" spans="1:16" ht="10.5" customHeight="1"/>
    <row r="36" spans="1:16" ht="21.9" customHeight="1">
      <c r="A36" s="53" t="str">
        <f>+'PL 5 (3M)'!A49</f>
        <v>The accompanying notes are an integral part of this interim financial information.</v>
      </c>
      <c r="B36" s="53"/>
      <c r="C36" s="53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</row>
  </sheetData>
  <mergeCells count="2">
    <mergeCell ref="J7:L7"/>
    <mergeCell ref="D6:P6"/>
  </mergeCells>
  <pageMargins left="0.4" right="0.4" top="0.5" bottom="0.6" header="0.49" footer="0.4"/>
  <pageSetup paperSize="9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0FD0B-BBAD-427B-945F-CCDFD3972B03}">
  <dimension ref="A1:P35"/>
  <sheetViews>
    <sheetView topLeftCell="A12" zoomScale="110" zoomScaleNormal="110" zoomScaleSheetLayoutView="100" zoomScalePageLayoutView="79" workbookViewId="0">
      <selection activeCell="L24" sqref="L24"/>
    </sheetView>
  </sheetViews>
  <sheetFormatPr defaultColWidth="9.125" defaultRowHeight="16.5" customHeight="1"/>
  <cols>
    <col min="1" max="1" width="39.125" style="3" customWidth="1"/>
    <col min="2" max="2" width="4.75" style="30" customWidth="1"/>
    <col min="3" max="3" width="0.875" style="3" customWidth="1"/>
    <col min="4" max="4" width="11.625" style="4" bestFit="1" customWidth="1"/>
    <col min="5" max="5" width="0.875" style="4" customWidth="1"/>
    <col min="6" max="6" width="13.75" style="4" customWidth="1"/>
    <col min="7" max="7" width="0.875" style="4" customWidth="1"/>
    <col min="8" max="8" width="12" style="4" customWidth="1"/>
    <col min="9" max="9" width="0.875" style="4" customWidth="1"/>
    <col min="10" max="10" width="12" style="4" customWidth="1"/>
    <col min="11" max="11" width="0.875" style="4" customWidth="1"/>
    <col min="12" max="12" width="14.25" style="4" customWidth="1"/>
    <col min="13" max="13" width="0.875" style="4" customWidth="1"/>
    <col min="14" max="14" width="24.25" style="4" customWidth="1"/>
    <col min="15" max="15" width="0.875" style="4" customWidth="1"/>
    <col min="16" max="16" width="12.875" style="4" customWidth="1"/>
    <col min="17" max="16384" width="9.125" style="3"/>
  </cols>
  <sheetData>
    <row r="1" spans="1:16" s="79" customFormat="1" ht="16.5" customHeight="1">
      <c r="A1" s="29" t="str">
        <f>+'PL 5 (3M)'!A1</f>
        <v>Itthirit Nice Corporation Public Company Limited</v>
      </c>
      <c r="B1" s="2"/>
      <c r="C1" s="29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s="79" customFormat="1" ht="16.5" customHeight="1">
      <c r="A2" s="29" t="s">
        <v>172</v>
      </c>
      <c r="B2" s="2"/>
      <c r="C2" s="29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s="79" customFormat="1" ht="16.5" customHeight="1">
      <c r="A3" s="31" t="str">
        <f>'PL 6 (6M)'!A3</f>
        <v>For the six-month period ended 30 June 2025</v>
      </c>
      <c r="B3" s="13"/>
      <c r="C3" s="3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spans="1:16" s="79" customFormat="1" ht="16.5" customHeight="1">
      <c r="A4" s="2"/>
      <c r="B4" s="2"/>
      <c r="C4" s="2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s="79" customFormat="1" ht="16.5" customHeight="1">
      <c r="A5" s="2"/>
      <c r="B5" s="2"/>
      <c r="C5" s="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s="80" customFormat="1" ht="15" customHeight="1">
      <c r="B6" s="50"/>
      <c r="C6" s="81"/>
      <c r="D6" s="100" t="s">
        <v>174</v>
      </c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1:16" ht="17.25" customHeight="1">
      <c r="A7" s="1"/>
      <c r="B7" s="2"/>
      <c r="E7" s="5"/>
      <c r="F7" s="5"/>
      <c r="G7" s="5"/>
      <c r="J7" s="99" t="s">
        <v>68</v>
      </c>
      <c r="K7" s="99"/>
      <c r="L7" s="99"/>
      <c r="N7" s="6" t="s">
        <v>84</v>
      </c>
    </row>
    <row r="8" spans="1:16" ht="16.5" customHeight="1">
      <c r="A8" s="1"/>
      <c r="B8" s="16"/>
      <c r="D8" s="7"/>
      <c r="E8" s="8"/>
      <c r="F8" s="8"/>
      <c r="G8" s="8"/>
      <c r="H8" s="9" t="s">
        <v>69</v>
      </c>
      <c r="J8" s="10" t="s">
        <v>57</v>
      </c>
      <c r="K8" s="11"/>
      <c r="N8" s="6" t="s">
        <v>71</v>
      </c>
    </row>
    <row r="9" spans="1:16" ht="16.5" customHeight="1">
      <c r="A9" s="1"/>
      <c r="B9" s="16"/>
      <c r="D9" s="9" t="s">
        <v>119</v>
      </c>
      <c r="E9" s="8"/>
      <c r="F9" s="8"/>
      <c r="G9" s="8"/>
      <c r="H9" s="9" t="s">
        <v>70</v>
      </c>
      <c r="J9" s="7"/>
      <c r="K9" s="7"/>
      <c r="L9" s="7"/>
      <c r="P9" s="9" t="s">
        <v>72</v>
      </c>
    </row>
    <row r="10" spans="1:16" ht="16.5" customHeight="1">
      <c r="A10" s="12"/>
      <c r="B10" s="16"/>
      <c r="D10" s="8" t="s">
        <v>118</v>
      </c>
      <c r="E10" s="9"/>
      <c r="F10" s="9" t="s">
        <v>69</v>
      </c>
      <c r="G10" s="9"/>
      <c r="H10" s="9" t="s">
        <v>73</v>
      </c>
      <c r="J10" s="9" t="s">
        <v>74</v>
      </c>
      <c r="K10" s="9"/>
      <c r="L10" s="9"/>
      <c r="N10" s="9" t="s">
        <v>75</v>
      </c>
      <c r="P10" s="9" t="s">
        <v>76</v>
      </c>
    </row>
    <row r="11" spans="1:16" ht="16.5" customHeight="1">
      <c r="A11" s="12"/>
      <c r="B11" s="16"/>
      <c r="D11" s="8" t="s">
        <v>29</v>
      </c>
      <c r="E11" s="9"/>
      <c r="F11" s="9" t="s">
        <v>77</v>
      </c>
      <c r="G11" s="9"/>
      <c r="H11" s="9" t="s">
        <v>78</v>
      </c>
      <c r="J11" s="9" t="s">
        <v>79</v>
      </c>
      <c r="K11" s="9"/>
      <c r="L11" s="9" t="s">
        <v>80</v>
      </c>
      <c r="N11" s="9" t="s">
        <v>81</v>
      </c>
      <c r="O11" s="5"/>
      <c r="P11" s="9" t="s">
        <v>82</v>
      </c>
    </row>
    <row r="12" spans="1:16" ht="16.5" customHeight="1">
      <c r="A12" s="12"/>
      <c r="B12" s="13" t="s">
        <v>3</v>
      </c>
      <c r="D12" s="14" t="s">
        <v>4</v>
      </c>
      <c r="E12" s="9"/>
      <c r="F12" s="14" t="s">
        <v>4</v>
      </c>
      <c r="G12" s="9"/>
      <c r="H12" s="14" t="s">
        <v>4</v>
      </c>
      <c r="J12" s="14" t="s">
        <v>4</v>
      </c>
      <c r="K12" s="9"/>
      <c r="L12" s="14" t="s">
        <v>4</v>
      </c>
      <c r="N12" s="14" t="s">
        <v>4</v>
      </c>
      <c r="O12" s="5"/>
      <c r="P12" s="14" t="s">
        <v>4</v>
      </c>
    </row>
    <row r="13" spans="1:16" ht="8.1" customHeight="1"/>
    <row r="14" spans="1:16" ht="16.5" customHeight="1">
      <c r="A14" s="15" t="s">
        <v>85</v>
      </c>
      <c r="B14" s="16"/>
      <c r="C14" s="17"/>
      <c r="D14" s="4">
        <v>135000000</v>
      </c>
      <c r="F14" s="18">
        <v>165469737</v>
      </c>
      <c r="H14" s="4">
        <v>987345</v>
      </c>
      <c r="J14" s="4">
        <v>8300000</v>
      </c>
      <c r="L14" s="4">
        <v>38087164</v>
      </c>
      <c r="N14" s="4">
        <v>-1607676</v>
      </c>
      <c r="P14" s="7">
        <f>SUM(D14:N14)</f>
        <v>346236570</v>
      </c>
    </row>
    <row r="15" spans="1:16" ht="16.5" customHeight="1">
      <c r="A15" s="19" t="s">
        <v>83</v>
      </c>
      <c r="B15" s="16"/>
      <c r="C15" s="17"/>
      <c r="P15" s="7"/>
    </row>
    <row r="16" spans="1:16" ht="16.5" customHeight="1">
      <c r="A16" s="20" t="s">
        <v>66</v>
      </c>
      <c r="B16" s="16"/>
      <c r="C16" s="21"/>
      <c r="D16" s="22">
        <v>0</v>
      </c>
      <c r="E16" s="23"/>
      <c r="F16" s="18">
        <v>0</v>
      </c>
      <c r="G16" s="23"/>
      <c r="H16" s="18">
        <v>0</v>
      </c>
      <c r="J16" s="18">
        <v>0</v>
      </c>
      <c r="K16" s="23"/>
      <c r="L16" s="4">
        <v>14619862</v>
      </c>
      <c r="N16" s="18">
        <v>0</v>
      </c>
      <c r="P16" s="7">
        <f>SUM(D16:N16)</f>
        <v>14619862</v>
      </c>
    </row>
    <row r="17" spans="1:16" ht="8.1" customHeight="1">
      <c r="A17" s="20"/>
      <c r="B17" s="16"/>
      <c r="C17" s="21"/>
      <c r="D17" s="24"/>
      <c r="E17" s="23"/>
      <c r="F17" s="25"/>
      <c r="G17" s="23"/>
      <c r="H17" s="25"/>
      <c r="J17" s="25"/>
      <c r="K17" s="23"/>
      <c r="L17" s="26"/>
      <c r="N17" s="25"/>
      <c r="P17" s="27"/>
    </row>
    <row r="18" spans="1:16" ht="16.5" customHeight="1" thickBot="1">
      <c r="A18" s="15" t="s">
        <v>122</v>
      </c>
      <c r="B18" s="96"/>
      <c r="C18" s="17"/>
      <c r="D18" s="28">
        <f>SUM(D14:D16)</f>
        <v>135000000</v>
      </c>
      <c r="F18" s="28">
        <f>SUM(F14:F16)</f>
        <v>165469737</v>
      </c>
      <c r="H18" s="28">
        <f>SUM(H14:H16)</f>
        <v>987345</v>
      </c>
      <c r="J18" s="28">
        <f>SUM(J14:J16)</f>
        <v>8300000</v>
      </c>
      <c r="L18" s="28">
        <f>SUM(L14:L16)</f>
        <v>52707026</v>
      </c>
      <c r="N18" s="28">
        <f>SUM(N14:N16)</f>
        <v>-1607676</v>
      </c>
      <c r="P18" s="28">
        <f>SUM(P14:P16)</f>
        <v>360856432</v>
      </c>
    </row>
    <row r="19" spans="1:16" ht="12.9" customHeight="1" thickTop="1"/>
    <row r="20" spans="1:16" ht="12.9" customHeight="1"/>
    <row r="21" spans="1:16" ht="16.5" customHeight="1">
      <c r="A21" s="15" t="s">
        <v>108</v>
      </c>
      <c r="B21" s="16"/>
      <c r="C21" s="17"/>
      <c r="D21" s="4">
        <v>135000000</v>
      </c>
      <c r="F21" s="18">
        <v>165469737</v>
      </c>
      <c r="H21" s="4">
        <v>987345</v>
      </c>
      <c r="J21" s="4">
        <v>9800000</v>
      </c>
      <c r="L21" s="4">
        <v>64602844</v>
      </c>
      <c r="N21" s="4">
        <v>-1607676</v>
      </c>
      <c r="P21" s="7">
        <f>SUM(D21:N21)</f>
        <v>374252250</v>
      </c>
    </row>
    <row r="22" spans="1:16" ht="16.5" customHeight="1">
      <c r="A22" s="19" t="s">
        <v>83</v>
      </c>
      <c r="B22" s="16"/>
      <c r="C22" s="17"/>
      <c r="P22" s="7"/>
    </row>
    <row r="23" spans="1:16" ht="16.5" customHeight="1">
      <c r="A23" s="20" t="s">
        <v>149</v>
      </c>
      <c r="B23" s="16">
        <v>21</v>
      </c>
      <c r="C23" s="17"/>
      <c r="D23" s="4">
        <v>0</v>
      </c>
      <c r="F23" s="4">
        <v>0</v>
      </c>
      <c r="H23" s="4">
        <v>0</v>
      </c>
      <c r="J23" s="4">
        <v>0</v>
      </c>
      <c r="L23" s="4">
        <v>-27000000</v>
      </c>
      <c r="N23" s="4">
        <v>0</v>
      </c>
      <c r="P23" s="7">
        <f>SUM(D23:N23)</f>
        <v>-27000000</v>
      </c>
    </row>
    <row r="24" spans="1:16" ht="16.5" customHeight="1">
      <c r="A24" s="20" t="s">
        <v>66</v>
      </c>
      <c r="B24" s="16"/>
      <c r="C24" s="21"/>
      <c r="D24" s="22">
        <v>0</v>
      </c>
      <c r="E24" s="23"/>
      <c r="F24" s="18">
        <v>0</v>
      </c>
      <c r="G24" s="23"/>
      <c r="H24" s="18">
        <v>0</v>
      </c>
      <c r="J24" s="18">
        <v>0</v>
      </c>
      <c r="K24" s="23"/>
      <c r="L24" s="4">
        <v>17890490</v>
      </c>
      <c r="N24" s="18">
        <v>0</v>
      </c>
      <c r="P24" s="7">
        <f>SUM(D24:N24)</f>
        <v>17890490</v>
      </c>
    </row>
    <row r="25" spans="1:16" ht="8.1" customHeight="1">
      <c r="A25" s="20"/>
      <c r="B25" s="16"/>
      <c r="C25" s="21"/>
      <c r="D25" s="24"/>
      <c r="E25" s="23"/>
      <c r="F25" s="25"/>
      <c r="G25" s="23"/>
      <c r="H25" s="25"/>
      <c r="J25" s="25"/>
      <c r="K25" s="23"/>
      <c r="L25" s="26"/>
      <c r="N25" s="25"/>
      <c r="P25" s="27"/>
    </row>
    <row r="26" spans="1:16" ht="16.5" customHeight="1" thickBot="1">
      <c r="A26" s="15" t="s">
        <v>136</v>
      </c>
      <c r="B26" s="96"/>
      <c r="C26" s="17"/>
      <c r="D26" s="28">
        <f>SUM(D21:D24)</f>
        <v>135000000</v>
      </c>
      <c r="F26" s="28">
        <f>SUM(F21:F24)</f>
        <v>165469737</v>
      </c>
      <c r="H26" s="28">
        <f>SUM(H21:H24)</f>
        <v>987345</v>
      </c>
      <c r="J26" s="28">
        <f>SUM(J21:J24)</f>
        <v>9800000</v>
      </c>
      <c r="L26" s="28">
        <f>SUM(L21:L24)</f>
        <v>55493334</v>
      </c>
      <c r="N26" s="28">
        <f>SUM(N21:N24)</f>
        <v>-1607676</v>
      </c>
      <c r="P26" s="28">
        <f>SUM(P21:P24)</f>
        <v>365142740</v>
      </c>
    </row>
    <row r="27" spans="1:16" ht="16.5" customHeight="1" thickTop="1"/>
    <row r="28" spans="1:16" ht="16.5" customHeight="1">
      <c r="A28" s="20"/>
      <c r="B28" s="16"/>
      <c r="C28" s="17"/>
      <c r="P28" s="7"/>
    </row>
    <row r="29" spans="1:16" ht="16.5" customHeight="1">
      <c r="A29" s="20"/>
      <c r="B29" s="16"/>
      <c r="C29" s="17"/>
      <c r="P29" s="7"/>
    </row>
    <row r="30" spans="1:16" ht="16.5" customHeight="1">
      <c r="A30" s="20"/>
      <c r="B30" s="16"/>
      <c r="C30" s="17"/>
      <c r="P30" s="7"/>
    </row>
    <row r="31" spans="1:16" ht="16.5" customHeight="1">
      <c r="A31" s="20"/>
      <c r="B31" s="16"/>
      <c r="C31" s="17"/>
      <c r="P31" s="7"/>
    </row>
    <row r="32" spans="1:16" ht="16.5" customHeight="1">
      <c r="A32" s="20"/>
      <c r="B32" s="16"/>
      <c r="C32" s="17"/>
      <c r="P32" s="7"/>
    </row>
    <row r="33" spans="1:16" ht="16.5" customHeight="1">
      <c r="A33" s="20"/>
      <c r="B33" s="16"/>
      <c r="C33" s="17"/>
      <c r="P33" s="7"/>
    </row>
    <row r="34" spans="1:16" ht="16.5" customHeight="1">
      <c r="A34" s="20"/>
      <c r="B34" s="16"/>
      <c r="C34" s="17"/>
      <c r="P34" s="7"/>
    </row>
    <row r="35" spans="1:16" ht="21.9" customHeight="1">
      <c r="A35" s="53" t="str">
        <f>+'PL 5 (3M)'!A49</f>
        <v>The accompanying notes are an integral part of this interim financial information.</v>
      </c>
      <c r="B35" s="32"/>
      <c r="C35" s="53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</row>
  </sheetData>
  <mergeCells count="2">
    <mergeCell ref="J7:L7"/>
    <mergeCell ref="D6:P6"/>
  </mergeCells>
  <pageMargins left="0.5" right="0.5" top="0.5" bottom="0.6" header="0.49" footer="0.4"/>
  <pageSetup paperSize="9" firstPageNumber="8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F3813-0C62-4623-86F6-055FF5D3AE15}">
  <dimension ref="A1:K106"/>
  <sheetViews>
    <sheetView topLeftCell="A77" zoomScale="102" zoomScaleNormal="102" zoomScaleSheetLayoutView="100" zoomScalePageLayoutView="96" workbookViewId="0">
      <selection activeCell="K14" sqref="K14"/>
    </sheetView>
  </sheetViews>
  <sheetFormatPr defaultColWidth="9.875" defaultRowHeight="16.5" customHeight="1"/>
  <cols>
    <col min="1" max="1" width="1.75" style="3" customWidth="1"/>
    <col min="2" max="2" width="46.875" style="3" customWidth="1"/>
    <col min="3" max="3" width="6.625" style="3" customWidth="1"/>
    <col min="4" max="4" width="0.875" style="30" customWidth="1"/>
    <col min="5" max="5" width="11.75" style="23" customWidth="1"/>
    <col min="6" max="6" width="0.875" style="30" customWidth="1"/>
    <col min="7" max="7" width="11.75" style="23" customWidth="1"/>
    <col min="8" max="8" width="0.875" style="30" customWidth="1"/>
    <col min="9" max="9" width="11.75" style="23" customWidth="1"/>
    <col min="10" max="10" width="0.875" style="30" customWidth="1"/>
    <col min="11" max="11" width="11.75" style="23" customWidth="1"/>
    <col min="12" max="16384" width="9.875" style="3"/>
  </cols>
  <sheetData>
    <row r="1" spans="1:11" ht="16.5" customHeight="1">
      <c r="A1" s="15" t="str">
        <f>+'EQ 8 '!A1</f>
        <v>Itthirit Nice Corporation Public Company Limited</v>
      </c>
      <c r="B1" s="30"/>
      <c r="C1" s="30"/>
    </row>
    <row r="2" spans="1:11" ht="16.5" customHeight="1">
      <c r="A2" s="15" t="s">
        <v>105</v>
      </c>
      <c r="B2" s="30"/>
      <c r="C2" s="30"/>
    </row>
    <row r="3" spans="1:11" ht="16.5" customHeight="1">
      <c r="A3" s="82" t="str">
        <f>+'EQ 8 '!A3</f>
        <v>For the six-month period ended 30 June 2025</v>
      </c>
      <c r="B3" s="32"/>
      <c r="C3" s="32"/>
      <c r="D3" s="32"/>
      <c r="E3" s="54"/>
      <c r="F3" s="32"/>
      <c r="G3" s="54"/>
      <c r="H3" s="32"/>
      <c r="I3" s="54"/>
      <c r="J3" s="32"/>
      <c r="K3" s="54"/>
    </row>
    <row r="4" spans="1:11" ht="16.5" customHeight="1">
      <c r="B4" s="30"/>
      <c r="C4" s="30"/>
    </row>
    <row r="5" spans="1:11" ht="16.5" customHeight="1">
      <c r="B5" s="30"/>
      <c r="C5" s="30"/>
    </row>
    <row r="6" spans="1:11" ht="16.5" customHeight="1">
      <c r="B6" s="30"/>
      <c r="C6" s="30"/>
      <c r="E6" s="97" t="s">
        <v>144</v>
      </c>
      <c r="F6" s="97"/>
      <c r="G6" s="97"/>
      <c r="I6" s="97" t="s">
        <v>138</v>
      </c>
      <c r="J6" s="97"/>
      <c r="K6" s="97"/>
    </row>
    <row r="7" spans="1:11" ht="16.5" customHeight="1">
      <c r="B7" s="30"/>
      <c r="C7" s="30"/>
      <c r="E7" s="98" t="s">
        <v>137</v>
      </c>
      <c r="F7" s="98"/>
      <c r="G7" s="98"/>
      <c r="I7" s="98" t="s">
        <v>137</v>
      </c>
      <c r="J7" s="98"/>
      <c r="K7" s="98"/>
    </row>
    <row r="8" spans="1:11" ht="16.5" customHeight="1">
      <c r="E8" s="8" t="s">
        <v>0</v>
      </c>
      <c r="G8" s="8" t="s">
        <v>0</v>
      </c>
      <c r="I8" s="8" t="s">
        <v>0</v>
      </c>
      <c r="K8" s="8" t="s">
        <v>0</v>
      </c>
    </row>
    <row r="9" spans="1:11" ht="16.5" customHeight="1">
      <c r="E9" s="95" t="s">
        <v>121</v>
      </c>
      <c r="G9" s="95" t="s">
        <v>121</v>
      </c>
      <c r="I9" s="95" t="s">
        <v>121</v>
      </c>
      <c r="K9" s="95" t="s">
        <v>121</v>
      </c>
    </row>
    <row r="10" spans="1:11" ht="16.5" customHeight="1">
      <c r="D10" s="35"/>
      <c r="E10" s="8" t="s">
        <v>107</v>
      </c>
      <c r="G10" s="8" t="s">
        <v>37</v>
      </c>
      <c r="I10" s="8" t="s">
        <v>107</v>
      </c>
      <c r="K10" s="8" t="s">
        <v>37</v>
      </c>
    </row>
    <row r="11" spans="1:11" ht="16.5" customHeight="1">
      <c r="C11" s="13" t="s">
        <v>3</v>
      </c>
      <c r="D11" s="2"/>
      <c r="E11" s="36" t="s">
        <v>4</v>
      </c>
      <c r="G11" s="36" t="s">
        <v>4</v>
      </c>
      <c r="I11" s="36" t="s">
        <v>4</v>
      </c>
      <c r="K11" s="36" t="s">
        <v>4</v>
      </c>
    </row>
    <row r="12" spans="1:11" ht="16.5" customHeight="1">
      <c r="E12" s="4"/>
      <c r="G12" s="4"/>
      <c r="I12" s="4"/>
      <c r="K12" s="4"/>
    </row>
    <row r="13" spans="1:11" ht="16.5" customHeight="1">
      <c r="A13" s="29" t="s">
        <v>30</v>
      </c>
      <c r="B13" s="83"/>
      <c r="C13" s="83"/>
      <c r="D13" s="35"/>
      <c r="E13" s="7"/>
      <c r="G13" s="7"/>
      <c r="I13" s="7"/>
      <c r="K13" s="7"/>
    </row>
    <row r="14" spans="1:11" ht="16.5" customHeight="1">
      <c r="A14" s="29" t="s">
        <v>167</v>
      </c>
      <c r="E14" s="7">
        <v>22256403</v>
      </c>
      <c r="F14" s="84"/>
      <c r="G14" s="7">
        <v>18697909</v>
      </c>
      <c r="H14" s="84"/>
      <c r="I14" s="7">
        <v>22259468</v>
      </c>
      <c r="J14" s="84"/>
      <c r="K14" s="7">
        <v>18697909</v>
      </c>
    </row>
    <row r="15" spans="1:11" ht="16.5" customHeight="1">
      <c r="A15" s="3" t="s">
        <v>86</v>
      </c>
      <c r="E15" s="7"/>
      <c r="F15" s="84"/>
      <c r="G15" s="7"/>
      <c r="H15" s="84"/>
      <c r="I15" s="7"/>
      <c r="J15" s="84"/>
      <c r="K15" s="7"/>
    </row>
    <row r="16" spans="1:11" ht="16.5" customHeight="1">
      <c r="B16" s="3" t="s">
        <v>111</v>
      </c>
      <c r="E16" s="7">
        <v>-3111905</v>
      </c>
      <c r="F16" s="84"/>
      <c r="G16" s="7">
        <v>-355513</v>
      </c>
      <c r="H16" s="84"/>
      <c r="I16" s="7">
        <v>-3111905</v>
      </c>
      <c r="J16" s="84"/>
      <c r="K16" s="7">
        <v>-355513</v>
      </c>
    </row>
    <row r="17" spans="2:11" ht="16.5" customHeight="1">
      <c r="B17" s="3" t="s">
        <v>123</v>
      </c>
      <c r="E17" s="7">
        <v>1950451</v>
      </c>
      <c r="F17" s="84"/>
      <c r="G17" s="7">
        <v>0</v>
      </c>
      <c r="H17" s="84"/>
      <c r="I17" s="7">
        <v>1950451</v>
      </c>
      <c r="J17" s="84"/>
      <c r="K17" s="7">
        <v>0</v>
      </c>
    </row>
    <row r="18" spans="2:11" ht="16.5" customHeight="1">
      <c r="B18" s="3" t="s">
        <v>101</v>
      </c>
      <c r="E18" s="7">
        <v>3313309</v>
      </c>
      <c r="F18" s="84"/>
      <c r="G18" s="7">
        <v>3178026</v>
      </c>
      <c r="H18" s="84"/>
      <c r="I18" s="7">
        <v>3313309</v>
      </c>
      <c r="J18" s="84"/>
      <c r="K18" s="7">
        <v>3178026</v>
      </c>
    </row>
    <row r="19" spans="2:11" ht="16.5" customHeight="1">
      <c r="B19" s="3" t="s">
        <v>124</v>
      </c>
      <c r="E19" s="7"/>
      <c r="F19" s="84"/>
      <c r="G19" s="7"/>
      <c r="H19" s="84"/>
      <c r="I19" s="7"/>
      <c r="J19" s="84"/>
      <c r="K19" s="7"/>
    </row>
    <row r="20" spans="2:11" ht="16.5" customHeight="1">
      <c r="B20" s="3" t="s">
        <v>125</v>
      </c>
      <c r="E20" s="7">
        <v>-142</v>
      </c>
      <c r="F20" s="84"/>
      <c r="G20" s="7">
        <v>-210017</v>
      </c>
      <c r="H20" s="84"/>
      <c r="I20" s="7">
        <v>-142</v>
      </c>
      <c r="J20" s="84"/>
      <c r="K20" s="7">
        <v>-210017</v>
      </c>
    </row>
    <row r="21" spans="2:11" ht="16.5" customHeight="1">
      <c r="B21" s="3" t="s">
        <v>179</v>
      </c>
      <c r="E21" s="7">
        <v>746742</v>
      </c>
      <c r="F21" s="84"/>
      <c r="G21" s="7">
        <v>-575028</v>
      </c>
      <c r="H21" s="84"/>
      <c r="I21" s="7">
        <v>746742</v>
      </c>
      <c r="J21" s="84"/>
      <c r="K21" s="7">
        <v>-575028</v>
      </c>
    </row>
    <row r="22" spans="2:11" ht="16.5" customHeight="1">
      <c r="B22" s="3" t="s">
        <v>112</v>
      </c>
      <c r="E22" s="7">
        <v>-24645</v>
      </c>
      <c r="F22" s="84"/>
      <c r="G22" s="7">
        <v>-322560</v>
      </c>
      <c r="H22" s="84"/>
      <c r="I22" s="7">
        <v>-24645</v>
      </c>
      <c r="J22" s="84"/>
      <c r="K22" s="7">
        <v>-322560</v>
      </c>
    </row>
    <row r="23" spans="2:11" ht="16.5" customHeight="1">
      <c r="B23" s="3" t="s">
        <v>126</v>
      </c>
      <c r="E23" s="7">
        <v>-16764</v>
      </c>
      <c r="F23" s="84"/>
      <c r="G23" s="7">
        <v>-12446</v>
      </c>
      <c r="H23" s="84"/>
      <c r="I23" s="7">
        <v>-16764</v>
      </c>
      <c r="J23" s="84"/>
      <c r="K23" s="7">
        <v>-12446</v>
      </c>
    </row>
    <row r="24" spans="2:11" ht="16.5" customHeight="1">
      <c r="B24" s="3" t="s">
        <v>180</v>
      </c>
      <c r="E24" s="7"/>
      <c r="F24" s="84"/>
      <c r="G24" s="7"/>
      <c r="H24" s="84"/>
      <c r="I24" s="7"/>
      <c r="J24" s="84"/>
      <c r="K24" s="7"/>
    </row>
    <row r="25" spans="2:11" ht="16.5" customHeight="1">
      <c r="B25" s="94" t="s">
        <v>171</v>
      </c>
      <c r="E25" s="7">
        <v>0</v>
      </c>
      <c r="F25" s="84"/>
      <c r="G25" s="7">
        <v>122100</v>
      </c>
      <c r="H25" s="84"/>
      <c r="I25" s="7">
        <v>0</v>
      </c>
      <c r="J25" s="84"/>
      <c r="K25" s="7">
        <v>122100</v>
      </c>
    </row>
    <row r="26" spans="2:11" ht="16.5" customHeight="1">
      <c r="B26" s="3" t="s">
        <v>181</v>
      </c>
      <c r="E26" s="7">
        <v>35334</v>
      </c>
      <c r="F26" s="84"/>
      <c r="G26" s="7">
        <v>0</v>
      </c>
      <c r="H26" s="84"/>
      <c r="I26" s="7">
        <v>35334</v>
      </c>
      <c r="J26" s="84"/>
      <c r="K26" s="7">
        <v>0</v>
      </c>
    </row>
    <row r="27" spans="2:11" ht="16.5" customHeight="1">
      <c r="B27" s="3" t="s">
        <v>158</v>
      </c>
      <c r="D27" s="3"/>
      <c r="E27" s="7"/>
      <c r="F27" s="84"/>
      <c r="G27" s="7"/>
      <c r="H27" s="84"/>
      <c r="I27" s="7"/>
      <c r="J27" s="84"/>
      <c r="K27" s="7"/>
    </row>
    <row r="28" spans="2:11" ht="16.5" customHeight="1">
      <c r="B28" s="94" t="s">
        <v>157</v>
      </c>
      <c r="D28" s="29"/>
      <c r="E28" s="7">
        <v>3065</v>
      </c>
      <c r="F28" s="84"/>
      <c r="G28" s="7">
        <v>0</v>
      </c>
      <c r="H28" s="84"/>
      <c r="I28" s="7">
        <v>0</v>
      </c>
      <c r="J28" s="84"/>
      <c r="K28" s="7">
        <v>0</v>
      </c>
    </row>
    <row r="29" spans="2:11" ht="16.5" customHeight="1">
      <c r="B29" s="3" t="s">
        <v>31</v>
      </c>
      <c r="E29" s="7">
        <v>-437253</v>
      </c>
      <c r="F29" s="84"/>
      <c r="G29" s="7">
        <v>-542346</v>
      </c>
      <c r="H29" s="84"/>
      <c r="I29" s="7">
        <v>-437253</v>
      </c>
      <c r="J29" s="84"/>
      <c r="K29" s="7">
        <v>-542346</v>
      </c>
    </row>
    <row r="30" spans="2:11" ht="16.5" customHeight="1">
      <c r="B30" s="3" t="s">
        <v>127</v>
      </c>
      <c r="E30" s="7">
        <v>1054344</v>
      </c>
      <c r="F30" s="84"/>
      <c r="G30" s="7">
        <v>738312</v>
      </c>
      <c r="H30" s="84"/>
      <c r="I30" s="7">
        <v>1054344</v>
      </c>
      <c r="J30" s="84"/>
      <c r="K30" s="7">
        <v>738312</v>
      </c>
    </row>
    <row r="31" spans="2:11" ht="16.5" customHeight="1">
      <c r="B31" s="3" t="s">
        <v>159</v>
      </c>
      <c r="C31" s="30">
        <v>19</v>
      </c>
      <c r="E31" s="7">
        <v>130769</v>
      </c>
      <c r="F31" s="84"/>
      <c r="G31" s="7">
        <v>212253</v>
      </c>
      <c r="H31" s="84"/>
      <c r="I31" s="7">
        <v>130769</v>
      </c>
      <c r="J31" s="84"/>
      <c r="K31" s="7">
        <v>212253</v>
      </c>
    </row>
    <row r="32" spans="2:11" ht="16.5" customHeight="1">
      <c r="B32" s="3" t="s">
        <v>87</v>
      </c>
      <c r="E32" s="33">
        <v>360854</v>
      </c>
      <c r="F32" s="84"/>
      <c r="G32" s="33">
        <v>340706</v>
      </c>
      <c r="H32" s="84"/>
      <c r="I32" s="33">
        <v>360854</v>
      </c>
      <c r="J32" s="84"/>
      <c r="K32" s="33">
        <v>340706</v>
      </c>
    </row>
    <row r="33" spans="1:11" ht="16.5" customHeight="1">
      <c r="E33" s="7"/>
      <c r="F33" s="84"/>
      <c r="G33" s="7"/>
      <c r="H33" s="84"/>
      <c r="I33" s="7"/>
      <c r="J33" s="84"/>
      <c r="K33" s="7"/>
    </row>
    <row r="34" spans="1:11" ht="16.5" customHeight="1">
      <c r="E34" s="7">
        <v>26260562</v>
      </c>
      <c r="F34" s="84"/>
      <c r="G34" s="7">
        <f>SUM(G14:G32)</f>
        <v>21271396</v>
      </c>
      <c r="H34" s="84"/>
      <c r="I34" s="7">
        <v>26260562</v>
      </c>
      <c r="J34" s="84"/>
      <c r="K34" s="7">
        <f>SUM(K14:K32)</f>
        <v>21271396</v>
      </c>
    </row>
    <row r="35" spans="1:11" ht="16.5" customHeight="1">
      <c r="A35" s="3" t="s">
        <v>97</v>
      </c>
      <c r="E35" s="7"/>
      <c r="F35" s="84"/>
      <c r="G35" s="7"/>
      <c r="H35" s="84"/>
      <c r="I35" s="7"/>
      <c r="J35" s="84"/>
      <c r="K35" s="7"/>
    </row>
    <row r="36" spans="1:11" ht="16.5" customHeight="1">
      <c r="B36" s="3" t="s">
        <v>160</v>
      </c>
      <c r="E36" s="7">
        <v>11138961</v>
      </c>
      <c r="F36" s="84"/>
      <c r="G36" s="7">
        <v>68275218</v>
      </c>
      <c r="H36" s="84"/>
      <c r="I36" s="7">
        <v>11138961</v>
      </c>
      <c r="J36" s="84"/>
      <c r="K36" s="7">
        <v>68275218</v>
      </c>
    </row>
    <row r="37" spans="1:11" ht="16.5" customHeight="1">
      <c r="B37" s="3" t="s">
        <v>39</v>
      </c>
      <c r="E37" s="7">
        <v>6959217</v>
      </c>
      <c r="F37" s="84"/>
      <c r="G37" s="7">
        <v>-12260593</v>
      </c>
      <c r="H37" s="84"/>
      <c r="I37" s="7">
        <v>6959217</v>
      </c>
      <c r="J37" s="84"/>
      <c r="K37" s="7">
        <v>-12260593</v>
      </c>
    </row>
    <row r="38" spans="1:11" ht="16.5" customHeight="1">
      <c r="B38" s="3" t="s">
        <v>8</v>
      </c>
      <c r="E38" s="7">
        <v>142315</v>
      </c>
      <c r="F38" s="84"/>
      <c r="G38" s="7">
        <v>-204146</v>
      </c>
      <c r="H38" s="84"/>
      <c r="I38" s="7">
        <v>142315</v>
      </c>
      <c r="J38" s="84"/>
      <c r="K38" s="7">
        <v>-204146</v>
      </c>
    </row>
    <row r="39" spans="1:11" ht="16.5" customHeight="1">
      <c r="B39" s="3" t="s">
        <v>41</v>
      </c>
      <c r="E39" s="7">
        <v>-2300000</v>
      </c>
      <c r="F39" s="84"/>
      <c r="G39" s="7">
        <v>-5112000</v>
      </c>
      <c r="H39" s="84"/>
      <c r="I39" s="7">
        <v>-2300000</v>
      </c>
      <c r="J39" s="84"/>
      <c r="K39" s="7">
        <v>-5112000</v>
      </c>
    </row>
    <row r="40" spans="1:11" ht="16.5" customHeight="1">
      <c r="B40" s="3" t="s">
        <v>45</v>
      </c>
      <c r="E40" s="7">
        <v>1711</v>
      </c>
      <c r="F40" s="84"/>
      <c r="G40" s="7">
        <v>221162</v>
      </c>
      <c r="H40" s="84"/>
      <c r="I40" s="7">
        <v>1711</v>
      </c>
      <c r="J40" s="84"/>
      <c r="K40" s="7">
        <v>221162</v>
      </c>
    </row>
    <row r="41" spans="1:11" ht="16.5" customHeight="1">
      <c r="B41" s="3" t="s">
        <v>106</v>
      </c>
      <c r="E41" s="7">
        <v>-9760643</v>
      </c>
      <c r="F41" s="84"/>
      <c r="G41" s="7">
        <v>-63752530</v>
      </c>
      <c r="H41" s="84"/>
      <c r="I41" s="7">
        <v>-9760643</v>
      </c>
      <c r="J41" s="84"/>
      <c r="K41" s="7">
        <v>-63752530</v>
      </c>
    </row>
    <row r="42" spans="1:11" ht="16.5" customHeight="1">
      <c r="B42" s="3" t="s">
        <v>110</v>
      </c>
      <c r="E42" s="7">
        <v>2441131</v>
      </c>
      <c r="F42" s="84"/>
      <c r="G42" s="7">
        <v>1913960</v>
      </c>
      <c r="H42" s="84"/>
      <c r="I42" s="7">
        <v>2441131</v>
      </c>
      <c r="J42" s="84"/>
      <c r="K42" s="7">
        <v>1913960</v>
      </c>
    </row>
    <row r="43" spans="1:11" ht="16.5" customHeight="1">
      <c r="B43" s="3" t="s">
        <v>18</v>
      </c>
      <c r="E43" s="33">
        <v>297079</v>
      </c>
      <c r="F43" s="84"/>
      <c r="G43" s="33">
        <v>-243535</v>
      </c>
      <c r="H43" s="84"/>
      <c r="I43" s="33">
        <v>297079</v>
      </c>
      <c r="J43" s="84"/>
      <c r="K43" s="33">
        <v>-243535</v>
      </c>
    </row>
    <row r="44" spans="1:11" ht="16.5" customHeight="1">
      <c r="E44" s="7"/>
      <c r="F44" s="84"/>
      <c r="G44" s="7"/>
      <c r="H44" s="84"/>
      <c r="I44" s="7"/>
      <c r="J44" s="84"/>
      <c r="K44" s="7"/>
    </row>
    <row r="45" spans="1:11" ht="16.5" customHeight="1">
      <c r="A45" s="3" t="s">
        <v>161</v>
      </c>
      <c r="E45" s="7">
        <f>SUM(E34:E43)</f>
        <v>35180333</v>
      </c>
      <c r="F45" s="84"/>
      <c r="G45" s="7">
        <f>SUM(G34:G43)</f>
        <v>10108932</v>
      </c>
      <c r="H45" s="84"/>
      <c r="I45" s="7">
        <f>SUM(I34:I43)</f>
        <v>35180333</v>
      </c>
      <c r="J45" s="84"/>
      <c r="K45" s="7">
        <f>SUM(K34:K43)</f>
        <v>10108932</v>
      </c>
    </row>
    <row r="46" spans="1:11" ht="16.5" customHeight="1">
      <c r="A46" s="3" t="s">
        <v>33</v>
      </c>
      <c r="E46" s="7">
        <v>-3745747</v>
      </c>
      <c r="F46" s="84"/>
      <c r="G46" s="7">
        <v>-5777155</v>
      </c>
      <c r="H46" s="84"/>
      <c r="I46" s="7">
        <v>-3745747</v>
      </c>
      <c r="J46" s="84"/>
      <c r="K46" s="7">
        <v>-5777155</v>
      </c>
    </row>
    <row r="47" spans="1:11" ht="16.5" customHeight="1">
      <c r="A47" s="3" t="s">
        <v>32</v>
      </c>
      <c r="E47" s="33">
        <v>568960</v>
      </c>
      <c r="F47" s="84"/>
      <c r="G47" s="33">
        <v>542346</v>
      </c>
      <c r="H47" s="84"/>
      <c r="I47" s="33">
        <v>568960</v>
      </c>
      <c r="J47" s="84"/>
      <c r="K47" s="33">
        <v>542346</v>
      </c>
    </row>
    <row r="48" spans="1:11" ht="16.5" customHeight="1">
      <c r="E48" s="7"/>
      <c r="F48" s="84"/>
      <c r="G48" s="7"/>
      <c r="H48" s="84"/>
      <c r="I48" s="7"/>
      <c r="J48" s="84"/>
      <c r="K48" s="7"/>
    </row>
    <row r="49" spans="1:11" ht="16.5" customHeight="1">
      <c r="A49" s="29" t="s">
        <v>162</v>
      </c>
      <c r="B49" s="83"/>
      <c r="C49" s="83"/>
      <c r="E49" s="33">
        <f>SUM(E45:E47)</f>
        <v>32003546</v>
      </c>
      <c r="F49" s="84"/>
      <c r="G49" s="33">
        <f>SUM(G45:G47)</f>
        <v>4874123</v>
      </c>
      <c r="H49" s="84"/>
      <c r="I49" s="33">
        <f>SUM(I45:I47)</f>
        <v>32003546</v>
      </c>
      <c r="J49" s="84"/>
      <c r="K49" s="33">
        <f>SUM(K45:K47)</f>
        <v>4874123</v>
      </c>
    </row>
    <row r="50" spans="1:11" ht="16.5" customHeight="1">
      <c r="A50" s="60"/>
      <c r="E50" s="7"/>
      <c r="F50" s="84"/>
      <c r="G50" s="7"/>
      <c r="H50" s="84"/>
      <c r="I50" s="7"/>
      <c r="J50" s="84"/>
      <c r="K50" s="7"/>
    </row>
    <row r="51" spans="1:11" ht="16.5" customHeight="1">
      <c r="A51" s="60"/>
      <c r="E51" s="7"/>
      <c r="F51" s="84"/>
      <c r="G51" s="7"/>
      <c r="H51" s="84"/>
      <c r="I51" s="7"/>
      <c r="J51" s="84"/>
      <c r="K51" s="7"/>
    </row>
    <row r="52" spans="1:11" ht="9.75" customHeight="1">
      <c r="A52" s="60"/>
      <c r="E52" s="7"/>
      <c r="F52" s="84"/>
      <c r="G52" s="7"/>
      <c r="H52" s="84"/>
      <c r="I52" s="7"/>
      <c r="J52" s="84"/>
      <c r="K52" s="7"/>
    </row>
    <row r="53" spans="1:11" ht="21.9" customHeight="1">
      <c r="A53" s="85" t="str">
        <f>+'EQ 8 '!A35</f>
        <v>The accompanying notes are an integral part of this interim financial information.</v>
      </c>
      <c r="B53" s="53"/>
      <c r="C53" s="53"/>
      <c r="D53" s="32"/>
      <c r="E53" s="33"/>
      <c r="F53" s="86"/>
      <c r="G53" s="33"/>
      <c r="H53" s="86"/>
      <c r="I53" s="33"/>
      <c r="J53" s="86"/>
      <c r="K53" s="33"/>
    </row>
    <row r="54" spans="1:11" ht="16.5" customHeight="1">
      <c r="A54" s="15" t="str">
        <f>+A1</f>
        <v>Itthirit Nice Corporation Public Company Limited</v>
      </c>
      <c r="B54" s="30"/>
      <c r="C54" s="30"/>
    </row>
    <row r="55" spans="1:11" ht="16.5" customHeight="1">
      <c r="A55" s="15" t="s">
        <v>105</v>
      </c>
      <c r="B55" s="30"/>
      <c r="C55" s="30"/>
    </row>
    <row r="56" spans="1:11" ht="16.5" customHeight="1">
      <c r="A56" s="82" t="str">
        <f>+A3</f>
        <v>For the six-month period ended 30 June 2025</v>
      </c>
      <c r="B56" s="32"/>
      <c r="C56" s="32"/>
      <c r="D56" s="32"/>
      <c r="E56" s="54"/>
      <c r="F56" s="32"/>
      <c r="G56" s="54"/>
      <c r="H56" s="32"/>
      <c r="I56" s="54"/>
      <c r="J56" s="32"/>
      <c r="K56" s="54"/>
    </row>
    <row r="57" spans="1:11" ht="16.5" customHeight="1">
      <c r="B57" s="30"/>
      <c r="C57" s="30"/>
    </row>
    <row r="58" spans="1:11" ht="16.5" customHeight="1">
      <c r="B58" s="30"/>
      <c r="C58" s="30"/>
    </row>
    <row r="59" spans="1:11" ht="16.5" customHeight="1">
      <c r="B59" s="30"/>
      <c r="C59" s="30"/>
      <c r="E59" s="97" t="s">
        <v>144</v>
      </c>
      <c r="F59" s="97"/>
      <c r="G59" s="97"/>
      <c r="I59" s="97" t="s">
        <v>138</v>
      </c>
      <c r="J59" s="97"/>
      <c r="K59" s="97"/>
    </row>
    <row r="60" spans="1:11" ht="16.5" customHeight="1">
      <c r="B60" s="30"/>
      <c r="C60" s="30"/>
      <c r="E60" s="98" t="s">
        <v>137</v>
      </c>
      <c r="F60" s="98"/>
      <c r="G60" s="98"/>
      <c r="I60" s="98" t="s">
        <v>137</v>
      </c>
      <c r="J60" s="98"/>
      <c r="K60" s="98"/>
    </row>
    <row r="61" spans="1:11" ht="16.5" customHeight="1">
      <c r="E61" s="8" t="s">
        <v>0</v>
      </c>
      <c r="G61" s="8" t="s">
        <v>0</v>
      </c>
      <c r="I61" s="8" t="s">
        <v>0</v>
      </c>
      <c r="K61" s="8" t="s">
        <v>0</v>
      </c>
    </row>
    <row r="62" spans="1:11" ht="16.5" customHeight="1">
      <c r="E62" s="95" t="s">
        <v>121</v>
      </c>
      <c r="G62" s="95" t="s">
        <v>121</v>
      </c>
      <c r="I62" s="95" t="s">
        <v>121</v>
      </c>
      <c r="K62" s="95" t="s">
        <v>121</v>
      </c>
    </row>
    <row r="63" spans="1:11" ht="16.5" customHeight="1">
      <c r="D63" s="35"/>
      <c r="E63" s="8" t="s">
        <v>107</v>
      </c>
      <c r="G63" s="8" t="s">
        <v>37</v>
      </c>
      <c r="I63" s="8" t="s">
        <v>107</v>
      </c>
      <c r="K63" s="8" t="s">
        <v>37</v>
      </c>
    </row>
    <row r="64" spans="1:11" ht="16.5" customHeight="1">
      <c r="C64" s="13" t="s">
        <v>15</v>
      </c>
      <c r="D64" s="2"/>
      <c r="E64" s="36" t="s">
        <v>4</v>
      </c>
      <c r="G64" s="36" t="s">
        <v>4</v>
      </c>
      <c r="I64" s="36" t="s">
        <v>4</v>
      </c>
      <c r="K64" s="36" t="s">
        <v>4</v>
      </c>
    </row>
    <row r="65" spans="1:11" ht="16.5" customHeight="1">
      <c r="E65" s="4"/>
      <c r="G65" s="4"/>
      <c r="I65" s="4"/>
      <c r="K65" s="4"/>
    </row>
    <row r="66" spans="1:11" ht="16.5" customHeight="1">
      <c r="A66" s="15" t="s">
        <v>88</v>
      </c>
      <c r="E66" s="7"/>
      <c r="F66" s="84"/>
      <c r="G66" s="7"/>
      <c r="H66" s="84"/>
      <c r="I66" s="7"/>
      <c r="J66" s="84"/>
      <c r="K66" s="7"/>
    </row>
    <row r="67" spans="1:11" ht="16.5" customHeight="1">
      <c r="A67" s="3" t="s">
        <v>128</v>
      </c>
      <c r="B67" s="83"/>
      <c r="C67" s="87"/>
      <c r="E67" s="7">
        <v>-1000000</v>
      </c>
      <c r="F67" s="84"/>
      <c r="G67" s="7">
        <v>-208765</v>
      </c>
      <c r="H67" s="84"/>
      <c r="I67" s="7">
        <v>-1000000</v>
      </c>
      <c r="J67" s="84"/>
      <c r="K67" s="7">
        <v>-208765</v>
      </c>
    </row>
    <row r="68" spans="1:11" ht="16.5" customHeight="1">
      <c r="A68" s="3" t="s">
        <v>129</v>
      </c>
      <c r="B68" s="83"/>
      <c r="C68" s="87"/>
      <c r="E68" s="7">
        <v>0</v>
      </c>
      <c r="F68" s="84"/>
      <c r="G68" s="7">
        <v>-2880000</v>
      </c>
      <c r="H68" s="84"/>
      <c r="I68" s="7">
        <v>0</v>
      </c>
      <c r="J68" s="84"/>
      <c r="K68" s="7">
        <v>-2880000</v>
      </c>
    </row>
    <row r="69" spans="1:11" ht="16.5" customHeight="1">
      <c r="A69" s="3" t="s">
        <v>89</v>
      </c>
      <c r="B69" s="83"/>
      <c r="C69" s="87">
        <v>15</v>
      </c>
      <c r="E69" s="7">
        <v>-837529</v>
      </c>
      <c r="F69" s="84"/>
      <c r="G69" s="7">
        <v>-678373</v>
      </c>
      <c r="H69" s="84"/>
      <c r="I69" s="7">
        <v>-837529</v>
      </c>
      <c r="J69" s="84"/>
      <c r="K69" s="7">
        <v>-678373</v>
      </c>
    </row>
    <row r="70" spans="1:11" ht="16.5" customHeight="1">
      <c r="A70" s="3" t="s">
        <v>90</v>
      </c>
      <c r="B70" s="83"/>
      <c r="C70" s="87"/>
      <c r="E70" s="7">
        <v>143</v>
      </c>
      <c r="F70" s="84"/>
      <c r="G70" s="7">
        <v>227569</v>
      </c>
      <c r="H70" s="84"/>
      <c r="I70" s="7">
        <v>143</v>
      </c>
      <c r="J70" s="84"/>
      <c r="K70" s="7">
        <v>227569</v>
      </c>
    </row>
    <row r="71" spans="1:11" ht="16.5" customHeight="1">
      <c r="A71" s="3" t="s">
        <v>91</v>
      </c>
      <c r="B71" s="83"/>
      <c r="C71" s="87"/>
      <c r="E71" s="7">
        <v>0</v>
      </c>
      <c r="F71" s="84"/>
      <c r="G71" s="7">
        <v>-127200</v>
      </c>
      <c r="H71" s="84"/>
      <c r="I71" s="7">
        <v>0</v>
      </c>
      <c r="J71" s="84"/>
      <c r="K71" s="7">
        <v>-127200</v>
      </c>
    </row>
    <row r="72" spans="1:11" ht="16.5" customHeight="1">
      <c r="A72" s="3" t="s">
        <v>150</v>
      </c>
      <c r="B72" s="83"/>
      <c r="C72" s="87"/>
      <c r="E72" s="7">
        <v>387726</v>
      </c>
      <c r="F72" s="84"/>
      <c r="G72" s="7">
        <v>0</v>
      </c>
      <c r="H72" s="84"/>
      <c r="I72" s="7">
        <v>387726</v>
      </c>
      <c r="J72" s="84"/>
      <c r="K72" s="7">
        <v>0</v>
      </c>
    </row>
    <row r="73" spans="1:11" ht="16.5" customHeight="1">
      <c r="A73" s="65" t="s">
        <v>152</v>
      </c>
      <c r="B73" s="83"/>
      <c r="C73" s="87">
        <v>10</v>
      </c>
      <c r="E73" s="33">
        <v>-3000000</v>
      </c>
      <c r="F73" s="84"/>
      <c r="G73" s="33">
        <v>0</v>
      </c>
      <c r="H73" s="84"/>
      <c r="I73" s="33">
        <v>-3000000</v>
      </c>
      <c r="J73" s="84"/>
      <c r="K73" s="33">
        <v>0</v>
      </c>
    </row>
    <row r="74" spans="1:11" ht="16.5" customHeight="1">
      <c r="A74" s="60"/>
      <c r="E74" s="7"/>
      <c r="F74" s="84"/>
      <c r="G74" s="7"/>
      <c r="H74" s="84"/>
      <c r="I74" s="7"/>
      <c r="J74" s="84"/>
      <c r="K74" s="7"/>
    </row>
    <row r="75" spans="1:11" ht="16.5" customHeight="1">
      <c r="A75" s="29" t="s">
        <v>130</v>
      </c>
      <c r="B75" s="83"/>
      <c r="C75" s="83"/>
      <c r="E75" s="33">
        <f>SUM(E67:E74)</f>
        <v>-4449660</v>
      </c>
      <c r="F75" s="84"/>
      <c r="G75" s="33">
        <f>SUM(G67:G74)</f>
        <v>-3666769</v>
      </c>
      <c r="H75" s="84"/>
      <c r="I75" s="33">
        <f>SUM(I67:I74)</f>
        <v>-4449660</v>
      </c>
      <c r="J75" s="84"/>
      <c r="K75" s="33">
        <f>SUM(K67:K74)</f>
        <v>-3666769</v>
      </c>
    </row>
    <row r="76" spans="1:11" ht="16.5" customHeight="1">
      <c r="A76" s="29"/>
      <c r="B76" s="83"/>
      <c r="C76" s="83"/>
      <c r="E76" s="7"/>
      <c r="G76" s="7"/>
      <c r="I76" s="7"/>
      <c r="K76" s="7"/>
    </row>
    <row r="77" spans="1:11" ht="16.5" customHeight="1">
      <c r="A77" s="15" t="s">
        <v>34</v>
      </c>
      <c r="E77" s="7"/>
      <c r="F77" s="84"/>
      <c r="G77" s="7"/>
      <c r="H77" s="84"/>
      <c r="I77" s="7"/>
      <c r="J77" s="84"/>
      <c r="K77" s="7"/>
    </row>
    <row r="78" spans="1:11" ht="16.5" customHeight="1">
      <c r="A78" s="3" t="s">
        <v>131</v>
      </c>
      <c r="B78" s="83"/>
      <c r="C78" s="87">
        <v>18</v>
      </c>
      <c r="E78" s="7">
        <v>-1580533</v>
      </c>
      <c r="F78" s="84"/>
      <c r="G78" s="7">
        <v>0</v>
      </c>
      <c r="H78" s="84"/>
      <c r="I78" s="7">
        <v>-1580533</v>
      </c>
      <c r="J78" s="84"/>
      <c r="K78" s="7">
        <v>0</v>
      </c>
    </row>
    <row r="79" spans="1:11" ht="16.5" customHeight="1">
      <c r="A79" s="3" t="s">
        <v>132</v>
      </c>
      <c r="B79" s="83"/>
      <c r="C79" s="87"/>
      <c r="E79" s="7">
        <v>-309467</v>
      </c>
      <c r="F79" s="84"/>
      <c r="G79" s="7">
        <v>0</v>
      </c>
      <c r="H79" s="84"/>
      <c r="I79" s="7">
        <v>-309467</v>
      </c>
      <c r="J79" s="84"/>
      <c r="K79" s="7">
        <v>0</v>
      </c>
    </row>
    <row r="80" spans="1:11" ht="16.5" customHeight="1">
      <c r="A80" s="3" t="s">
        <v>98</v>
      </c>
      <c r="B80" s="83"/>
      <c r="C80" s="87"/>
      <c r="E80" s="7">
        <v>-1139633</v>
      </c>
      <c r="F80" s="84"/>
      <c r="G80" s="7">
        <v>-1206045</v>
      </c>
      <c r="H80" s="84"/>
      <c r="I80" s="7">
        <v>-1139633</v>
      </c>
      <c r="J80" s="84"/>
      <c r="K80" s="7">
        <v>-1206045</v>
      </c>
    </row>
    <row r="81" spans="1:11" ht="16.5" customHeight="1">
      <c r="A81" s="3" t="s">
        <v>92</v>
      </c>
      <c r="B81" s="83"/>
      <c r="C81" s="87"/>
      <c r="E81" s="7">
        <v>-698123</v>
      </c>
      <c r="F81" s="84"/>
      <c r="G81" s="7">
        <v>-738312</v>
      </c>
      <c r="H81" s="84"/>
      <c r="I81" s="7">
        <v>-698123</v>
      </c>
      <c r="J81" s="84"/>
      <c r="K81" s="7">
        <v>-738312</v>
      </c>
    </row>
    <row r="82" spans="1:11" ht="16.5" customHeight="1">
      <c r="A82" s="3" t="s">
        <v>153</v>
      </c>
      <c r="B82" s="83"/>
      <c r="C82" s="87"/>
      <c r="E82" s="7">
        <v>-375000</v>
      </c>
      <c r="F82" s="84"/>
      <c r="G82" s="7">
        <v>0</v>
      </c>
      <c r="H82" s="84"/>
      <c r="I82" s="7">
        <v>-375000</v>
      </c>
      <c r="J82" s="84"/>
      <c r="K82" s="7">
        <v>0</v>
      </c>
    </row>
    <row r="83" spans="1:11" ht="16.5" customHeight="1">
      <c r="A83" s="3" t="s">
        <v>147</v>
      </c>
      <c r="B83" s="83"/>
      <c r="C83" s="87">
        <v>21</v>
      </c>
      <c r="E83" s="33">
        <v>-27000000</v>
      </c>
      <c r="F83" s="84"/>
      <c r="G83" s="33">
        <v>0</v>
      </c>
      <c r="H83" s="84"/>
      <c r="I83" s="33">
        <v>-27000000</v>
      </c>
      <c r="J83" s="84"/>
      <c r="K83" s="33">
        <v>0</v>
      </c>
    </row>
    <row r="84" spans="1:11" ht="16.5" customHeight="1">
      <c r="A84" s="60"/>
      <c r="E84" s="7"/>
      <c r="F84" s="84"/>
      <c r="G84" s="7"/>
      <c r="H84" s="84"/>
      <c r="I84" s="7"/>
      <c r="J84" s="84"/>
      <c r="K84" s="7"/>
    </row>
    <row r="85" spans="1:11" ht="16.5" customHeight="1">
      <c r="A85" s="29" t="s">
        <v>164</v>
      </c>
      <c r="B85" s="83"/>
      <c r="C85" s="83"/>
      <c r="E85" s="33">
        <f>SUM(E78:E84)</f>
        <v>-31102756</v>
      </c>
      <c r="F85" s="84"/>
      <c r="G85" s="33">
        <f>SUM(G78:G84)</f>
        <v>-1944357</v>
      </c>
      <c r="H85" s="84"/>
      <c r="I85" s="33">
        <f>SUM(I78:I84)</f>
        <v>-31102756</v>
      </c>
      <c r="J85" s="84"/>
      <c r="K85" s="33">
        <f>SUM(K78:K84)</f>
        <v>-1944357</v>
      </c>
    </row>
    <row r="86" spans="1:11" ht="16.5" customHeight="1">
      <c r="A86" s="29"/>
      <c r="B86" s="83"/>
      <c r="C86" s="83"/>
      <c r="E86" s="7"/>
      <c r="G86" s="7"/>
      <c r="I86" s="7"/>
      <c r="K86" s="7"/>
    </row>
    <row r="87" spans="1:11" ht="16.5" customHeight="1">
      <c r="A87" s="29" t="s">
        <v>165</v>
      </c>
      <c r="B87" s="83"/>
      <c r="C87" s="83"/>
      <c r="E87" s="7">
        <f>SUM(E49,E75,E85)</f>
        <v>-3548870</v>
      </c>
      <c r="G87" s="7">
        <f>SUM(G49,G75,G85)</f>
        <v>-737003</v>
      </c>
      <c r="I87" s="7">
        <f>SUM(I49,I75,I85)</f>
        <v>-3548870</v>
      </c>
      <c r="K87" s="7">
        <f>SUM(K49,K75,K85)</f>
        <v>-737003</v>
      </c>
    </row>
    <row r="88" spans="1:11" ht="16.5" customHeight="1">
      <c r="A88" s="3" t="s">
        <v>35</v>
      </c>
      <c r="B88" s="83"/>
      <c r="C88" s="83"/>
      <c r="E88" s="33">
        <v>229186892</v>
      </c>
      <c r="G88" s="33">
        <v>108006648</v>
      </c>
      <c r="I88" s="33">
        <v>229186892</v>
      </c>
      <c r="K88" s="33">
        <v>108006648</v>
      </c>
    </row>
    <row r="89" spans="1:11" ht="16.5" customHeight="1">
      <c r="B89" s="83"/>
      <c r="C89" s="83"/>
      <c r="E89" s="7"/>
      <c r="G89" s="7"/>
      <c r="I89" s="7"/>
      <c r="K89" s="7"/>
    </row>
    <row r="90" spans="1:11" ht="16.5" customHeight="1" thickBot="1">
      <c r="A90" s="29" t="s">
        <v>36</v>
      </c>
      <c r="B90" s="83"/>
      <c r="C90" s="83"/>
      <c r="E90" s="28">
        <f>SUM(E87:E88)</f>
        <v>225638022</v>
      </c>
      <c r="G90" s="28">
        <f>SUM(G87:G88)</f>
        <v>107269645</v>
      </c>
      <c r="I90" s="28">
        <f>SUM(I87:I88)</f>
        <v>225638022</v>
      </c>
      <c r="K90" s="28">
        <f>SUM(K87:K88)</f>
        <v>107269645</v>
      </c>
    </row>
    <row r="91" spans="1:11" ht="16.5" customHeight="1" thickTop="1">
      <c r="A91" s="60"/>
    </row>
    <row r="92" spans="1:11" ht="16.5" customHeight="1">
      <c r="A92" s="15" t="s">
        <v>176</v>
      </c>
      <c r="B92" s="88"/>
      <c r="C92" s="88"/>
      <c r="D92" s="88"/>
      <c r="E92" s="88"/>
      <c r="F92" s="88"/>
      <c r="G92" s="88"/>
      <c r="H92" s="88"/>
      <c r="I92" s="88"/>
      <c r="J92" s="88"/>
      <c r="K92" s="88"/>
    </row>
    <row r="93" spans="1:11" ht="16.5" customHeight="1">
      <c r="A93" s="3" t="s">
        <v>133</v>
      </c>
      <c r="B93" s="88"/>
      <c r="C93" s="88"/>
      <c r="D93" s="3"/>
      <c r="E93" s="4">
        <v>0</v>
      </c>
      <c r="F93" s="4"/>
      <c r="G93" s="4">
        <v>1321513</v>
      </c>
      <c r="H93" s="4"/>
      <c r="I93" s="4">
        <v>0</v>
      </c>
      <c r="J93" s="4"/>
      <c r="K93" s="4">
        <v>1321513</v>
      </c>
    </row>
    <row r="94" spans="1:11" ht="16.5" customHeight="1">
      <c r="A94" s="3" t="s">
        <v>151</v>
      </c>
      <c r="C94" s="87">
        <v>15</v>
      </c>
      <c r="D94" s="3"/>
      <c r="E94" s="4">
        <v>1688000</v>
      </c>
      <c r="F94" s="4"/>
      <c r="G94" s="4">
        <v>0</v>
      </c>
      <c r="H94" s="4"/>
      <c r="I94" s="4">
        <v>1688000</v>
      </c>
      <c r="J94" s="4"/>
      <c r="K94" s="4">
        <v>0</v>
      </c>
    </row>
    <row r="95" spans="1:11" ht="16.5" customHeight="1">
      <c r="A95" s="3" t="s">
        <v>163</v>
      </c>
      <c r="C95" s="87">
        <v>13</v>
      </c>
      <c r="D95" s="3"/>
      <c r="E95" s="4">
        <v>2000000</v>
      </c>
      <c r="F95" s="4"/>
      <c r="G95" s="4">
        <v>0</v>
      </c>
      <c r="H95" s="4"/>
      <c r="I95" s="4">
        <v>2000000</v>
      </c>
      <c r="J95" s="4"/>
      <c r="K95" s="4">
        <v>0</v>
      </c>
    </row>
    <row r="96" spans="1:11" ht="16.5" customHeight="1">
      <c r="A96" s="29"/>
      <c r="D96" s="3"/>
      <c r="E96" s="4"/>
      <c r="F96" s="4"/>
      <c r="G96" s="4"/>
      <c r="H96" s="4"/>
      <c r="I96" s="4"/>
      <c r="J96" s="4"/>
      <c r="K96" s="4"/>
    </row>
    <row r="97" spans="1:11" ht="16.5" customHeight="1">
      <c r="A97" s="29"/>
      <c r="D97" s="3"/>
      <c r="E97" s="4"/>
      <c r="F97" s="4"/>
      <c r="G97" s="4"/>
      <c r="H97" s="4"/>
      <c r="I97" s="4"/>
      <c r="J97" s="4"/>
      <c r="K97" s="4"/>
    </row>
    <row r="98" spans="1:11" ht="15" customHeight="1">
      <c r="A98" s="29"/>
      <c r="D98" s="3"/>
      <c r="E98" s="4"/>
      <c r="F98" s="4"/>
      <c r="G98" s="4"/>
      <c r="H98" s="4"/>
      <c r="I98" s="4"/>
      <c r="J98" s="4"/>
      <c r="K98" s="4"/>
    </row>
    <row r="99" spans="1:11" ht="16.5" customHeight="1">
      <c r="A99" s="29"/>
      <c r="D99" s="3"/>
      <c r="E99" s="4"/>
      <c r="F99" s="4"/>
      <c r="G99" s="4"/>
      <c r="H99" s="4"/>
      <c r="I99" s="4"/>
      <c r="J99" s="4"/>
      <c r="K99" s="4"/>
    </row>
    <row r="100" spans="1:11" ht="16.5" customHeight="1">
      <c r="A100" s="29"/>
      <c r="D100" s="3"/>
      <c r="E100" s="4"/>
      <c r="F100" s="4"/>
      <c r="G100" s="4"/>
      <c r="H100" s="4"/>
      <c r="I100" s="4"/>
      <c r="J100" s="4"/>
      <c r="K100" s="4"/>
    </row>
    <row r="101" spans="1:11" ht="16.5" customHeight="1">
      <c r="A101" s="29"/>
      <c r="D101" s="3"/>
      <c r="E101" s="4"/>
      <c r="F101" s="4"/>
      <c r="G101" s="4"/>
      <c r="H101" s="4"/>
      <c r="I101" s="4"/>
      <c r="J101" s="4"/>
      <c r="K101" s="4"/>
    </row>
    <row r="102" spans="1:11" ht="16.5" customHeight="1">
      <c r="A102" s="29"/>
      <c r="D102" s="3"/>
      <c r="E102" s="4"/>
      <c r="F102" s="4"/>
      <c r="G102" s="4"/>
      <c r="H102" s="4"/>
      <c r="I102" s="4"/>
      <c r="J102" s="4"/>
      <c r="K102" s="4"/>
    </row>
    <row r="103" spans="1:11" ht="16.5" customHeight="1">
      <c r="A103" s="29"/>
      <c r="D103" s="3"/>
      <c r="E103" s="4"/>
      <c r="F103" s="4"/>
      <c r="G103" s="4"/>
      <c r="H103" s="4"/>
      <c r="I103" s="4"/>
      <c r="J103" s="4"/>
      <c r="K103" s="4"/>
    </row>
    <row r="104" spans="1:11" ht="16.5" customHeight="1">
      <c r="A104" s="29"/>
      <c r="D104" s="3"/>
      <c r="E104" s="4"/>
      <c r="F104" s="4"/>
      <c r="G104" s="4"/>
      <c r="H104" s="4"/>
      <c r="I104" s="4"/>
      <c r="J104" s="4"/>
      <c r="K104" s="4"/>
    </row>
    <row r="105" spans="1:11" ht="11.25" customHeight="1">
      <c r="E105" s="4"/>
      <c r="F105" s="4"/>
      <c r="G105" s="4"/>
      <c r="H105" s="4"/>
      <c r="I105" s="4"/>
      <c r="J105" s="4"/>
      <c r="K105" s="4"/>
    </row>
    <row r="106" spans="1:11" ht="21.9" customHeight="1">
      <c r="A106" s="53" t="str">
        <f>+'EQ 8 '!A35</f>
        <v>The accompanying notes are an integral part of this interim financial information.</v>
      </c>
      <c r="B106" s="89"/>
      <c r="C106" s="89"/>
      <c r="D106" s="89"/>
      <c r="E106" s="54"/>
      <c r="F106" s="32"/>
      <c r="G106" s="54"/>
      <c r="H106" s="32"/>
      <c r="I106" s="54"/>
      <c r="J106" s="32"/>
      <c r="K106" s="54"/>
    </row>
  </sheetData>
  <mergeCells count="8">
    <mergeCell ref="E59:G59"/>
    <mergeCell ref="I59:K59"/>
    <mergeCell ref="E60:G60"/>
    <mergeCell ref="I60:K60"/>
    <mergeCell ref="E6:G6"/>
    <mergeCell ref="I6:K6"/>
    <mergeCell ref="E7:G7"/>
    <mergeCell ref="I7:K7"/>
  </mergeCells>
  <pageMargins left="0.8" right="0.5" top="0.5" bottom="0.6" header="0.49" footer="0.4"/>
  <pageSetup paperSize="9" scale="93" firstPageNumber="9" fitToHeight="0" orientation="portrait" useFirstPageNumber="1" horizontalDpi="1200" verticalDpi="1200" r:id="rId1"/>
  <headerFooter>
    <oddFooter>&amp;R&amp;"Arial,Regular"&amp;9&amp;P</oddFooter>
  </headerFooter>
  <rowBreaks count="1" manualBreakCount="1">
    <brk id="5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A7099EC51B134EB47DA3968C2EFBC9" ma:contentTypeVersion="3" ma:contentTypeDescription="Create a new document." ma:contentTypeScope="" ma:versionID="19f67c7bbe6972596bc4171818fba771">
  <xsd:schema xmlns:xsd="http://www.w3.org/2001/XMLSchema" xmlns:xs="http://www.w3.org/2001/XMLSchema" xmlns:p="http://schemas.microsoft.com/office/2006/metadata/properties" xmlns:ns2="eba21614-f91c-4a64-a692-49b474dd8ef9" targetNamespace="http://schemas.microsoft.com/office/2006/metadata/properties" ma:root="true" ma:fieldsID="2747ea36d2c83d63b24cd465cdb3ea56" ns2:_="">
    <xsd:import namespace="eba21614-f91c-4a64-a692-49b474dd8e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21614-f91c-4a64-a692-49b474dd8e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FBCFCC-0F27-41AB-9C96-BDDCED7DDA80}">
  <ds:schemaRefs>
    <ds:schemaRef ds:uri="http://purl.org/dc/terms/"/>
    <ds:schemaRef ds:uri="http://schemas.microsoft.com/office/2006/documentManagement/types"/>
    <ds:schemaRef ds:uri="http://purl.org/dc/elements/1.1/"/>
    <ds:schemaRef ds:uri="eba21614-f91c-4a64-a692-49b474dd8ef9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F5E2DFE-76C8-4FC1-A431-FBE8E2C72B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4C2FCC-2228-4463-B562-0F6AFF93F8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a21614-f91c-4a64-a692-49b474dd8e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2-4</vt:lpstr>
      <vt:lpstr>PL 5 (3M)</vt:lpstr>
      <vt:lpstr>PL 6 (6M)</vt:lpstr>
      <vt:lpstr>EQ 7</vt:lpstr>
      <vt:lpstr>EQ 8 </vt:lpstr>
      <vt:lpstr>CF 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 (TH)</dc:creator>
  <cp:lastModifiedBy>Nattawadee Makwattanasuk (TH)</cp:lastModifiedBy>
  <cp:lastPrinted>2025-08-13T02:09:03Z</cp:lastPrinted>
  <dcterms:created xsi:type="dcterms:W3CDTF">2023-10-17T01:39:36Z</dcterms:created>
  <dcterms:modified xsi:type="dcterms:W3CDTF">2025-08-13T04:30:01Z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0x01010082A7099EC51B134EB47DA3968C2EFBC9</vt:lpwstr>
  </property>
</Properties>
</file>